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sakanim\Desktop\"/>
    </mc:Choice>
  </mc:AlternateContent>
  <xr:revisionPtr revIDLastSave="0" documentId="8_{0946E5E4-C844-4495-B4AE-2D00E72201C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GLM CONTRACT REGISTER JUNE 2021" sheetId="8" r:id="rId1"/>
  </sheets>
  <externalReferences>
    <externalReference r:id="rId2"/>
    <externalReference r:id="rId3"/>
    <externalReference r:id="rId4"/>
  </externalReferences>
  <definedNames>
    <definedName name="_xlnm._FilterDatabase" localSheetId="0" hidden="1">'GLM CONTRACT REGISTER JUNE 2021'!$A$1:$AJ$189</definedName>
    <definedName name="ADJB14">'[1]Template names'!$B$90</definedName>
    <definedName name="Date">[1]Instructions!$X$10</definedName>
    <definedName name="desc">'[2]Template names'!$B$30</definedName>
    <definedName name="Head10">'[2]Template names'!$B$16</definedName>
    <definedName name="Head11">'[2]Template names'!$B$17</definedName>
    <definedName name="Head2">'[1]Template names'!$B$5</definedName>
    <definedName name="head27">'[2]Template names'!$B$33</definedName>
    <definedName name="head27a">'[1]Template names'!$B$22</definedName>
    <definedName name="Head5A">'[1]Template names'!$B$11</definedName>
    <definedName name="Head7">'[1]Template names'!$B$14</definedName>
    <definedName name="Head9">'[2]Template names'!$B$15</definedName>
    <definedName name="muni">'[2]Template names'!$B$93</definedName>
    <definedName name="rr">'[1]Template names'!$B$21</definedName>
    <definedName name="rrrrrrr">'[1]Template names'!$B$18</definedName>
    <definedName name="TableA25">'[3]Template names'!$B$135</definedName>
    <definedName name="TableA28">'[2]Template names'!$B$138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5" i="8" l="1"/>
  <c r="J13" i="8"/>
  <c r="J12" i="8"/>
  <c r="J9" i="8"/>
  <c r="J6" i="8"/>
  <c r="J4" i="8"/>
  <c r="D61" i="8"/>
  <c r="J61" i="8" s="1"/>
  <c r="D57" i="8"/>
  <c r="J68" i="8"/>
  <c r="J65" i="8"/>
  <c r="J64" i="8"/>
  <c r="J62" i="8"/>
  <c r="J18" i="8"/>
  <c r="J17" i="8"/>
  <c r="D16" i="8"/>
  <c r="J16" i="8" s="1"/>
  <c r="J14" i="8"/>
  <c r="D14" i="8"/>
  <c r="D11" i="8"/>
  <c r="J11" i="8" s="1"/>
  <c r="J10" i="8"/>
  <c r="J74" i="8"/>
  <c r="J66" i="8"/>
  <c r="I59" i="8"/>
  <c r="J59" i="8" s="1"/>
  <c r="J69" i="8"/>
  <c r="J63" i="8"/>
  <c r="J60" i="8"/>
  <c r="I58" i="8"/>
  <c r="D58" i="8"/>
  <c r="J57" i="8"/>
  <c r="J56" i="8"/>
  <c r="J55" i="8"/>
  <c r="J8" i="8"/>
  <c r="J5" i="8"/>
  <c r="J3" i="8"/>
  <c r="J80" i="8"/>
  <c r="J79" i="8"/>
  <c r="J78" i="8"/>
  <c r="J133" i="8"/>
  <c r="J139" i="8"/>
  <c r="J134" i="8"/>
  <c r="J175" i="8"/>
  <c r="J174" i="8"/>
  <c r="J183" i="8"/>
  <c r="J185" i="8"/>
  <c r="J184" i="8"/>
  <c r="J182" i="8"/>
  <c r="J181" i="8"/>
  <c r="J180" i="8"/>
  <c r="J179" i="8"/>
  <c r="J178" i="8"/>
  <c r="J177" i="8"/>
  <c r="J176" i="8"/>
  <c r="J173" i="8"/>
  <c r="J172" i="8"/>
  <c r="J171" i="8"/>
  <c r="J170" i="8"/>
  <c r="J169" i="8"/>
  <c r="J91" i="8"/>
  <c r="J90" i="8"/>
  <c r="J89" i="8"/>
  <c r="J88" i="8"/>
  <c r="J87" i="8"/>
  <c r="J86" i="8"/>
  <c r="J85" i="8"/>
  <c r="J84" i="8"/>
  <c r="J83" i="8"/>
  <c r="J82" i="8"/>
  <c r="J73" i="8"/>
  <c r="J72" i="8"/>
  <c r="J71" i="8"/>
  <c r="J70" i="8"/>
  <c r="J163" i="8"/>
  <c r="J162" i="8"/>
  <c r="J161" i="8"/>
  <c r="J160" i="8"/>
  <c r="J159" i="8"/>
  <c r="J158" i="8"/>
  <c r="J157" i="8"/>
  <c r="J156" i="8"/>
  <c r="J155" i="8"/>
  <c r="J154" i="8"/>
  <c r="J153" i="8"/>
  <c r="J152" i="8"/>
  <c r="J151" i="8"/>
  <c r="J150" i="8"/>
  <c r="J149" i="8"/>
  <c r="J148" i="8"/>
  <c r="J147" i="8"/>
  <c r="J142" i="8"/>
  <c r="J141" i="8"/>
  <c r="J140" i="8"/>
  <c r="J137" i="8"/>
  <c r="J132" i="8"/>
  <c r="J131" i="8"/>
  <c r="J128" i="8"/>
  <c r="J119" i="8"/>
  <c r="J118" i="8"/>
  <c r="J117" i="8"/>
  <c r="J114" i="8"/>
  <c r="J113" i="8"/>
  <c r="J110" i="8"/>
  <c r="J103" i="8"/>
  <c r="J102" i="8"/>
  <c r="J101" i="8"/>
  <c r="J100" i="8"/>
  <c r="J93" i="8"/>
  <c r="J92" i="8"/>
  <c r="J58" i="8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Tsakani Mtebule</author>
  </authors>
  <commentList>
    <comment ref="D15" authorId="0" shapeId="0" xr:uid="{DE4440CE-E5CE-42F8-B853-FA34DBBCC6A2}">
      <text>
        <r>
          <rPr>
            <b/>
            <sz val="9"/>
            <color indexed="81"/>
            <rFont val="Tahoma"/>
            <family val="2"/>
          </rPr>
          <t>Tsakani Mtebule:</t>
        </r>
        <r>
          <rPr>
            <sz val="9"/>
            <color indexed="81"/>
            <rFont val="Tahoma"/>
            <family val="2"/>
          </rPr>
          <t xml:space="preserve">
2017/18 1 500 000.00
2018/19 1 700 532.21
2019/20 1 674 288.00</t>
        </r>
      </text>
    </comment>
    <comment ref="E15" authorId="0" shapeId="0" xr:uid="{19F51A70-E805-400C-ADFC-862FAB4F3E10}">
      <text>
        <r>
          <rPr>
            <b/>
            <sz val="9"/>
            <color indexed="81"/>
            <rFont val="Tahoma"/>
            <family val="2"/>
          </rPr>
          <t>Tsakani Mtebule:</t>
        </r>
        <r>
          <rPr>
            <sz val="9"/>
            <color indexed="81"/>
            <rFont val="Tahoma"/>
            <family val="2"/>
          </rPr>
          <t xml:space="preserve">
Check SLA for dates. Advertise after July 2019</t>
        </r>
      </text>
    </comment>
    <comment ref="D56" authorId="0" shapeId="0" xr:uid="{0E14E60A-55EE-4F2F-A2D2-FB16F619AD3E}">
      <text>
        <r>
          <rPr>
            <b/>
            <sz val="9"/>
            <color indexed="81"/>
            <rFont val="Tahoma"/>
            <family val="2"/>
          </rPr>
          <t>Tsakani Mtebule:</t>
        </r>
        <r>
          <rPr>
            <sz val="9"/>
            <color indexed="81"/>
            <rFont val="Tahoma"/>
            <family val="2"/>
          </rPr>
          <t xml:space="preserve">
2018/19  5 593 206.00
2019/20 17 000 000.00
2020/21 18 297 201.81
</t>
        </r>
      </text>
    </comment>
    <comment ref="D64" authorId="0" shapeId="0" xr:uid="{85A5A124-3DA9-47D1-843E-0CF0ED51D85C}">
      <text>
        <r>
          <rPr>
            <b/>
            <sz val="9"/>
            <color indexed="81"/>
            <rFont val="Tahoma"/>
            <family val="2"/>
          </rPr>
          <t>Tsakani Mtebule:</t>
        </r>
        <r>
          <rPr>
            <sz val="9"/>
            <color indexed="81"/>
            <rFont val="Tahoma"/>
            <family val="2"/>
          </rPr>
          <t xml:space="preserve">
2018/2019 600 000
2019/2020 700 000
2020/2021 700 000
</t>
        </r>
      </text>
    </comment>
    <comment ref="E64" authorId="0" shapeId="0" xr:uid="{7B7792D2-FA81-47F7-9AF8-49B05DB86502}">
      <text>
        <r>
          <rPr>
            <b/>
            <sz val="9"/>
            <color indexed="81"/>
            <rFont val="Tahoma"/>
            <family val="2"/>
          </rPr>
          <t>Tsakani Mtebule:</t>
        </r>
        <r>
          <rPr>
            <sz val="9"/>
            <color indexed="81"/>
            <rFont val="Tahoma"/>
            <family val="2"/>
          </rPr>
          <t xml:space="preserve">
contract ends February 2022
Check dates SLA </t>
        </r>
      </text>
    </comment>
  </commentList>
</comments>
</file>

<file path=xl/sharedStrings.xml><?xml version="1.0" encoding="utf-8"?>
<sst xmlns="http://schemas.openxmlformats.org/spreadsheetml/2006/main" count="869" uniqueCount="417">
  <si>
    <t>Tender number</t>
  </si>
  <si>
    <t>Service provider</t>
  </si>
  <si>
    <t>Description</t>
  </si>
  <si>
    <t>Start date</t>
  </si>
  <si>
    <t>End date</t>
  </si>
  <si>
    <t>Remaining contract amount R</t>
  </si>
  <si>
    <t>Variation amount R</t>
  </si>
  <si>
    <t>Expenditure to year end R</t>
  </si>
  <si>
    <t>Amount R</t>
  </si>
  <si>
    <t>SLA in place (Yes / No)</t>
  </si>
  <si>
    <t>Appointment date</t>
  </si>
  <si>
    <t>Rental of printers for 36 months</t>
  </si>
  <si>
    <t>ANAKA GROUP</t>
  </si>
  <si>
    <t>GLM021/2020</t>
  </si>
  <si>
    <t>FIDELITY CASH SOLUTIONS</t>
  </si>
  <si>
    <t>GLM020/2020</t>
  </si>
  <si>
    <t>Provision of cash in transit for 36 months</t>
  </si>
  <si>
    <t>Yes</t>
  </si>
  <si>
    <t>GLM018/2020</t>
  </si>
  <si>
    <t>MAHUMANI INCORPORATED</t>
  </si>
  <si>
    <t>Panel of Legal Firms (6) for provision of legal services for a period of 36 months</t>
  </si>
  <si>
    <t>ZEVOFUSION (PTY) LTD</t>
  </si>
  <si>
    <t>Supply and delivery of Backhoe Loader TLB</t>
  </si>
  <si>
    <t>GLM001/2021</t>
  </si>
  <si>
    <t>GLM011/2021</t>
  </si>
  <si>
    <t>RIVISI ELECTRICAL CONTRACTORS</t>
  </si>
  <si>
    <t>Electrification of 6 villages at Ramatiti, Mohlabaneng,New castle, Taolome, Kobe/Khebefe &amp; Hlobila-Paji</t>
  </si>
  <si>
    <t>GLM008/2021</t>
  </si>
  <si>
    <t>MORWAMAITE (PTY) LTD</t>
  </si>
  <si>
    <t>Supply and delivery of cleaning materials for a period of 36 months</t>
  </si>
  <si>
    <t>R66 972,00 per BOQ</t>
  </si>
  <si>
    <t>R1170,00 per BOQ</t>
  </si>
  <si>
    <t>MOHALE INCORPORATED</t>
  </si>
  <si>
    <t>MOSIRE TSIANE ATTORNEYS</t>
  </si>
  <si>
    <t>MACHABA INC ATTORNEYS</t>
  </si>
  <si>
    <t>GLM013/2021</t>
  </si>
  <si>
    <t>DIVENTIA INVESTMENTS (PTY) LTD</t>
  </si>
  <si>
    <t>Supply and delivery of 60 laptops at Greater Letaba Municipality</t>
  </si>
  <si>
    <t>MAMOSHE INVESTMENT GROUP (PTY) LTD</t>
  </si>
  <si>
    <t>FLIP COETZER INCORPORATED</t>
  </si>
  <si>
    <t>GLM012/2021</t>
  </si>
  <si>
    <t>TJM GREENTECH</t>
  </si>
  <si>
    <t>Appointment of a service provider to plan and implement Energy Efficiency Demand Side Management (EEDSM) for a period of 3 years</t>
  </si>
  <si>
    <t>GLM006/2021</t>
  </si>
  <si>
    <t>LAYTONS PROJECTS (PTY) LTD</t>
  </si>
  <si>
    <t>Supply and delivery of a self-propelled road sweeper</t>
  </si>
  <si>
    <t>MODJADJI RAPHESU INC ATTORNEYS</t>
  </si>
  <si>
    <t>GLM003/2021</t>
  </si>
  <si>
    <t>ITUMIRANDA (PTY) LTD</t>
  </si>
  <si>
    <t>Supply and delivery of 1 Ton quarter canopy Truck</t>
  </si>
  <si>
    <t>GLM002/2021</t>
  </si>
  <si>
    <t>MONA EATING HOUSE BUSINESS ENTERPRISE</t>
  </si>
  <si>
    <t>Supply and delivery of 6 Ton Tipper Truck (single differential Truck)</t>
  </si>
  <si>
    <t>GLM005/2021</t>
  </si>
  <si>
    <t>MOTSHITSHIRI TRADING</t>
  </si>
  <si>
    <t>Supply and delivery of 4X4 single cab for workshop</t>
  </si>
  <si>
    <t>GLM004/2021</t>
  </si>
  <si>
    <t>MOON AND EARTH TRADING AND PROJECTS 371</t>
  </si>
  <si>
    <t>Supply and delivery of 2 water tanker truck (single differential truck)</t>
  </si>
  <si>
    <t>BOSESHOKA TRADING ENTERPRISE</t>
  </si>
  <si>
    <t>GLM014/2021</t>
  </si>
  <si>
    <t>SHIDILA TRADING ENTERPRISE</t>
  </si>
  <si>
    <t>Panel of supplies for communication and events Management work for GLM for a period of 36 months</t>
  </si>
  <si>
    <t>R1 029 480,00 per BOQ</t>
  </si>
  <si>
    <t>WHITE HALL TRADING AND PROJECTS 64</t>
  </si>
  <si>
    <t>MOLOGIRL TRADING ENTERPRISE AND PROJECTS</t>
  </si>
  <si>
    <t>GLM009/2021</t>
  </si>
  <si>
    <t>WARONA CONSULTING ENGINEERS</t>
  </si>
  <si>
    <t>Panel of civil engineering services for rendering professional services on as and when required basis for a period of 3 years</t>
  </si>
  <si>
    <t>TM AFRICA ENGINEERING SERVICES</t>
  </si>
  <si>
    <t>BATATISE CONSULTING ENGINEERS</t>
  </si>
  <si>
    <t>SHAWENI CONSULTING ENGINEERS</t>
  </si>
  <si>
    <t>T2-TECH ENGINNERS (PTY) LTD</t>
  </si>
  <si>
    <t>MORWA CONSULTING ENGINEERS</t>
  </si>
  <si>
    <t>DOLMEN ENGINEERS</t>
  </si>
  <si>
    <t>LEPALATHABENI INVESTMENTS</t>
  </si>
  <si>
    <t>MAPOXE CONSULTING ENGINEERS</t>
  </si>
  <si>
    <t>CLEAR WATER CONSULTING ENGINEERS (PTY) LTD</t>
  </si>
  <si>
    <t>LAZWI ENGINEERING 16 CC</t>
  </si>
  <si>
    <t>SKY HIGH CONSULTING ENGINEERS</t>
  </si>
  <si>
    <t>KAGO CONSULTING ENGINEERS</t>
  </si>
  <si>
    <t>MARUNGANE PROJECTS (PTY) LTD</t>
  </si>
  <si>
    <t>TSHASHU CONSULTING AND PROJECTS MANAGERS</t>
  </si>
  <si>
    <t>2MC CONSULTING ENGINEERS</t>
  </si>
  <si>
    <t>HLAYELANI CONSULTING ENGINEERS</t>
  </si>
  <si>
    <t xml:space="preserve">VUTANI CONSULTING SERVICES CC/NAPE MULTI PROFESSIONALS (PTY) LTD JV </t>
  </si>
  <si>
    <t>KIPP CONSULTING ENGINEERS</t>
  </si>
  <si>
    <t>SADC PROJECTS CONSULTING (PTY) LTD JV ORBITALS TRADING</t>
  </si>
  <si>
    <t>MOSOMO CONSULTING CIVIL ENGINEERS</t>
  </si>
  <si>
    <t>GLM016/2021</t>
  </si>
  <si>
    <t>CATHU CONSULTING INC</t>
  </si>
  <si>
    <t>Unbundling of Municipal Assets and complilation of GRAP compliance Asset register for a period of 36 months</t>
  </si>
  <si>
    <t>Provision of Advisory services within the Finance department of the Municipality for a period of 2 years</t>
  </si>
  <si>
    <t>JEREMIAH T29 MANAGEMENT SERVICES JV LANDE CONSULTING INC</t>
  </si>
  <si>
    <t>GLM017/2021</t>
  </si>
  <si>
    <t>GLM007/2021</t>
  </si>
  <si>
    <t>TRITASTAR (PTY) LTD JV ENDLANI CIVILS</t>
  </si>
  <si>
    <t>Supply and delivery of Grader</t>
  </si>
  <si>
    <t>NSUKU CONSULTING ENGINEERS</t>
  </si>
  <si>
    <t>BLACK CREED</t>
  </si>
  <si>
    <t>SHUMBA ENGINEERING SERVICES</t>
  </si>
  <si>
    <t>MAJOR QUALITY</t>
  </si>
  <si>
    <t>AES CONSULTING</t>
  </si>
  <si>
    <t>VCL COMSULTING ENGINEERS</t>
  </si>
  <si>
    <t xml:space="preserve">IMPUMELELO CONSULTING </t>
  </si>
  <si>
    <t>VUXAKA CONSULTING ENGINEERS</t>
  </si>
  <si>
    <t>MORULA CONSULTING ENGINEERS</t>
  </si>
  <si>
    <t>Comments</t>
  </si>
  <si>
    <t>The rates are charged as per BOQ</t>
  </si>
  <si>
    <t>Surrended</t>
  </si>
  <si>
    <t>TTS LES HOLDINGS</t>
  </si>
  <si>
    <t>GLM021/2021</t>
  </si>
  <si>
    <t>PETRA INSTITUTE OF DEVELOPMENT (PTY) LTD</t>
  </si>
  <si>
    <t>Municipal Finance Management Programme Training (MFMP)</t>
  </si>
  <si>
    <t>GLM018/2021</t>
  </si>
  <si>
    <t>MOLMAL TRADING</t>
  </si>
  <si>
    <t>Supply and delivery of 30 X 6m3 Skip Bins</t>
  </si>
  <si>
    <t>GLM019/2021</t>
  </si>
  <si>
    <t>LIMPRO SECURITIES (PTY) LTD</t>
  </si>
  <si>
    <t>Supply and delivery of T5,95 Tractor</t>
  </si>
  <si>
    <t>GLM020/2021</t>
  </si>
  <si>
    <t>PATM MECHENICAL AND ELECTRICAL CONTRACTORS</t>
  </si>
  <si>
    <t>Panel for the supply and delivery of electrical spares for a period of 36 months</t>
  </si>
  <si>
    <t>R7 806 503,47 per BOQ</t>
  </si>
  <si>
    <t>OTS ELECTRICAL</t>
  </si>
  <si>
    <t>ROORIV CONSTRUCTION (PTY) LTD</t>
  </si>
  <si>
    <t>GLM022/2021</t>
  </si>
  <si>
    <t>PK FINANCIAL CONSULTANTS</t>
  </si>
  <si>
    <t>Vat Recovery for a period of 36 months</t>
  </si>
  <si>
    <t>GLM023/2021</t>
  </si>
  <si>
    <t>ZERO TWO FUEL DISTRIBUTORS</t>
  </si>
  <si>
    <t>Supply and delivery of Diesel, Petrol and Oil for a period of 36 months</t>
  </si>
  <si>
    <t>GLM010/2021</t>
  </si>
  <si>
    <t>RISIMA PROJECT MANAGEMENT</t>
  </si>
  <si>
    <t>Panel of Electrical Engineering services for rendering professional services on as and when required basis for a period of 3 years</t>
  </si>
  <si>
    <t>SKOTANE DEVELOPMENT CONSULTANTS</t>
  </si>
  <si>
    <t>A-M CONSULTING ENGINEERS</t>
  </si>
  <si>
    <t>MANE GROUP</t>
  </si>
  <si>
    <t>MAJOR QUALITY INVESTMENT</t>
  </si>
  <si>
    <t>MOGALEMOLE CONSULTING ENGINEERS</t>
  </si>
  <si>
    <t>EMC ASSOCIATES</t>
  </si>
  <si>
    <t>HI-END GROUP ELECTRICAL</t>
  </si>
  <si>
    <t>GLM009/2021/5-C</t>
  </si>
  <si>
    <t>GLM009/2021/1-C</t>
  </si>
  <si>
    <t>GLM009/2021/2-C</t>
  </si>
  <si>
    <t>GLM009/2021/3-C</t>
  </si>
  <si>
    <t>GLM009/2021/4-C</t>
  </si>
  <si>
    <t>GLM009/2021/6-C</t>
  </si>
  <si>
    <t>MATSEKA CONSTRUCTION AND PROJECTS CC</t>
  </si>
  <si>
    <t>Tshabela Matswele Street Paving</t>
  </si>
  <si>
    <t>SELLO RAMOTHWALA CIVILS</t>
  </si>
  <si>
    <t>Sephukubje Street Paving</t>
  </si>
  <si>
    <t>LEBP CONSTRUCTION AND PROJECTS</t>
  </si>
  <si>
    <t>Mohlabaneng Street Paving</t>
  </si>
  <si>
    <t>MAMOMAMA TRADING</t>
  </si>
  <si>
    <t>Makhuthukwe Street Paving</t>
  </si>
  <si>
    <t>PERRIZIN HOMES CC</t>
  </si>
  <si>
    <t>Ga-kgapane Cemetery</t>
  </si>
  <si>
    <t>ZEVOFUSION (PTY) LTD JV DZUNGENI GROUP JV MACHABA TAU CONSTRUCTION</t>
  </si>
  <si>
    <t>Raphahlelo/Phooko Street Paving</t>
  </si>
  <si>
    <t>GLM032/2021</t>
  </si>
  <si>
    <t>DITLOU GROUP ENTERPRISE</t>
  </si>
  <si>
    <t>Supply and delivery of 4x2 double cab bakkie for plumbing</t>
  </si>
  <si>
    <t>Supply and Delivery of 4 X 4 Single Cab for Workshop</t>
  </si>
  <si>
    <t>CS2M CONSTRUCTION AND PROJECTS (PTY) LTD</t>
  </si>
  <si>
    <t>Supply and Delivery of Skip Truck</t>
  </si>
  <si>
    <t>GLM034/2021</t>
  </si>
  <si>
    <t>Supply and Delivery of 20 X Notebook/Laptops</t>
  </si>
  <si>
    <t>GLM033/2021</t>
  </si>
  <si>
    <t>Moremasefoko Trading cc</t>
  </si>
  <si>
    <t xml:space="preserve">Appointment of a Service Provider to Upgrading of LV Electricity Network to NERSA Standard </t>
  </si>
  <si>
    <t>GLM027/2021</t>
  </si>
  <si>
    <t xml:space="preserve">UTAH TRADING (PTY) LTD </t>
  </si>
  <si>
    <t xml:space="preserve">JAN ADELAIDE CONSTRUCTION AND SERVICES (PTY) LTD </t>
  </si>
  <si>
    <t>Supply and Delivery of Grader</t>
  </si>
  <si>
    <t xml:space="preserve"> CONTRACT REGISTER FOR THE PERIOD ENDING  JUNE 2021</t>
  </si>
  <si>
    <t>GLM024/2021</t>
  </si>
  <si>
    <t>Supply and Delivery of mini ballie</t>
  </si>
  <si>
    <t>Supply and install checkpoint firewall annual software license renewal with maintanence hours</t>
  </si>
  <si>
    <t>GLM025/2021</t>
  </si>
  <si>
    <t>MBHAZIMA HOLDINGS (PTY) LTD</t>
  </si>
  <si>
    <t>GLM029/2021</t>
  </si>
  <si>
    <t>KHATHOLA MOHALE (PTY) LTD</t>
  </si>
  <si>
    <t>Installation of cubicles and bullet proof glass at Modjadjskool DLTC</t>
  </si>
  <si>
    <t>GLM030/2021</t>
  </si>
  <si>
    <t>Supply and Delivery of Two (2) Traffic Patrol Vehicles</t>
  </si>
  <si>
    <t>GLM031/2021</t>
  </si>
  <si>
    <t>LESELENG CIVIL WORKS AND SUPPLIES (PTY) LTD</t>
  </si>
  <si>
    <t>Supply and Delivery of Double Cab 4X4 Diesel Bakkie for Electrical</t>
  </si>
  <si>
    <t>GLM002/2016C</t>
  </si>
  <si>
    <t>MADUKE TRADING</t>
  </si>
  <si>
    <t>Construction of Itieleng Street Paving</t>
  </si>
  <si>
    <t>GLM005/2016C</t>
  </si>
  <si>
    <t>AFRICAN STRATEGIC COOPERATION</t>
  </si>
  <si>
    <t>Lemondokop Street Paving</t>
  </si>
  <si>
    <t>GLM015/2016C</t>
  </si>
  <si>
    <t>NTSHIZAS TECHNICAL SERVICES</t>
  </si>
  <si>
    <t>Ward 5 Community Hall</t>
  </si>
  <si>
    <t>GLM006/2017C</t>
  </si>
  <si>
    <t>HLULANI CIVILS (PTY) LTD JV FJRIC CONSTRUCTION AND PROJECTS</t>
  </si>
  <si>
    <t>Construction of Mokwasele Street Paving</t>
  </si>
  <si>
    <t>GLM012/2020</t>
  </si>
  <si>
    <t>FIVE STAR TRADING ENTERPRISE</t>
  </si>
  <si>
    <t>Auction of Municipal Assets for 2 Years</t>
  </si>
  <si>
    <t>GLM055/2019</t>
  </si>
  <si>
    <t>MATHAKALA TRADING</t>
  </si>
  <si>
    <t>Low level bridge Ward 10 Motseketla</t>
  </si>
  <si>
    <t>GLM059/2019</t>
  </si>
  <si>
    <t>MPHEPHU INVESTMENT (PTY) LTD</t>
  </si>
  <si>
    <t>Low level bridge Ward 14 Lemondokop</t>
  </si>
  <si>
    <t>GLM062/2019</t>
  </si>
  <si>
    <t>TSWARAGANANG DEVELOPMENT</t>
  </si>
  <si>
    <t>Low level bridge Ward 07 Seatlaleng and Mollong</t>
  </si>
  <si>
    <t>GLM013/2020</t>
  </si>
  <si>
    <t>CAPOTEX TRADING ENTERPRISE cc</t>
  </si>
  <si>
    <t>Modjadjiskloof LV Network Refurbishment</t>
  </si>
  <si>
    <t>GLM014/2020</t>
  </si>
  <si>
    <t>LEFAMAFA ELECTRICAL AND CONSTRUCTION</t>
  </si>
  <si>
    <t>Upgrading of Doreen Street 11KV HT Overhead line</t>
  </si>
  <si>
    <t>GLM016/2020</t>
  </si>
  <si>
    <t>TJM GREENTECH (PTY) LTD</t>
  </si>
  <si>
    <t>Service provider to plan and implement Energy Efficiency Demand side Management (EEDSM) with Greater Letaba Local Muncipality</t>
  </si>
  <si>
    <t>GLM054/2019</t>
  </si>
  <si>
    <t>SAMWORTH CONSTRUCTION</t>
  </si>
  <si>
    <t>Low level bridge Ward 17 Mamaila to Kolobetona</t>
  </si>
  <si>
    <t>GLM060/2019</t>
  </si>
  <si>
    <t>MOLOTOTSI TRANSPORT AND CONSTRUCTION</t>
  </si>
  <si>
    <t>Low level bridge Ward 22 Nakampe</t>
  </si>
  <si>
    <t>GLM017/2020</t>
  </si>
  <si>
    <t>MUNSOFT PTY LTD</t>
  </si>
  <si>
    <t>Appointment of proposal for integrated financial management and internal control system</t>
  </si>
  <si>
    <t>GLM008/2019</t>
  </si>
  <si>
    <t>MATSEKA CONSTRUCTION AND PROJECTS</t>
  </si>
  <si>
    <t>Rehabilation of internal street (Uitzicht system)</t>
  </si>
  <si>
    <t>GLM006/2017-PR</t>
  </si>
  <si>
    <t>HLAYELENI CONSULTING ENGINEERS</t>
  </si>
  <si>
    <t>Design and supervision for upgrading of street from gravel to paving at Mokwasela village</t>
  </si>
  <si>
    <t>ACUTE INNOVATION (PTY) LTD</t>
  </si>
  <si>
    <t>MAHLORI DEVELOPMENT</t>
  </si>
  <si>
    <t>MATETE AND ASSOCIATES</t>
  </si>
  <si>
    <t>Panel of town planning consultants for implementation of various projects</t>
  </si>
  <si>
    <t>Design and Supoervision of Malematja Street Paving</t>
  </si>
  <si>
    <t>Design and Supervision of Tshabela Matswale Street Paving</t>
  </si>
  <si>
    <t>Design and Supervision of Raphahlelo/Phooko Street Paving</t>
  </si>
  <si>
    <t>Supply and delivery of personal protective clothing - labourers and EPWP</t>
  </si>
  <si>
    <t>GLOBAL SAFETY CORPORATION (PTY) LTD</t>
  </si>
  <si>
    <t>TSAPOKGO SECURITY</t>
  </si>
  <si>
    <t>DITIRO TSAKA SECURITY</t>
  </si>
  <si>
    <t>R22150 per BOQ</t>
  </si>
  <si>
    <t>GLM038/2019</t>
  </si>
  <si>
    <t>Planning, Design and Construction Supervision until Project Commissioning of Meloding Stormwater Canal</t>
  </si>
  <si>
    <t>Planning, Design and Construction Supervision until Project Commissioning of Mamokgadi Street Paving</t>
  </si>
  <si>
    <t>Planning, Design and Construction Supervision until Project Commissioning of Mohlabaneng Street Paving</t>
  </si>
  <si>
    <t>Planning, Design and Construction Supervision until Project Commissioning of Ga-Kgapane New Cemetry</t>
  </si>
  <si>
    <t>Planning, Design and Construction Supervision until Project Commissioning of Sephukubje Street Paving</t>
  </si>
  <si>
    <t>Planning, Design and Construction Supervision until Project Commissioning of Makhuthukwe Street Paving</t>
  </si>
  <si>
    <t>Planning, Design and Construction Supervision until Project Commissioning of Senwamokgope Street Paving</t>
  </si>
  <si>
    <t>Planning, Design and Construction Supervision until Project Commissioning of Abel Street Paving</t>
  </si>
  <si>
    <t>Ga-Kgapane Extension 12 (Mooiplaas 434-LT) Professional services for Electrical engineering Bulk Infrastructure</t>
  </si>
  <si>
    <t>Planning, Design and Construction Supervision until Project Commissioning of Rampepe Acess Bridge</t>
  </si>
  <si>
    <t>Planning, Design and Construction Supervision until Project Commissioning of Ramodumo Street Paving</t>
  </si>
  <si>
    <t>GLM068/2019</t>
  </si>
  <si>
    <t>R0.0402 per BOQ</t>
  </si>
  <si>
    <t>GLM015/2017c</t>
  </si>
  <si>
    <t>Planning and designs  for construction of ward 5 community halls</t>
  </si>
  <si>
    <t>Lazwi Engineering 16cc</t>
  </si>
  <si>
    <t>GLM020/2016C</t>
  </si>
  <si>
    <t>Construction of Rotterdam sports complex</t>
  </si>
  <si>
    <t>Bagaphala projects trading</t>
  </si>
  <si>
    <t>GLM002/2016-PR</t>
  </si>
  <si>
    <t>Designs and supervision of Itieleng Sekgosese Street Paving</t>
  </si>
  <si>
    <t>Maruputlela Consultancy cc</t>
  </si>
  <si>
    <t>GLM038/2017C</t>
  </si>
  <si>
    <t>Construction of Mamanyoya Sports complex</t>
  </si>
  <si>
    <t>Valcross Trading Enterprise</t>
  </si>
  <si>
    <t>GLM011/2015PR</t>
  </si>
  <si>
    <t>Rottredam sports Complex</t>
  </si>
  <si>
    <t>Uranus Consulting Engineers CC</t>
  </si>
  <si>
    <t>GLM010/2015PR</t>
  </si>
  <si>
    <t>Mamanyoha Sports Complex</t>
  </si>
  <si>
    <t>Bawelile Consulting Engineers</t>
  </si>
  <si>
    <t>GLM018/2016-PR</t>
  </si>
  <si>
    <t>Design &amp; supervision for construction of Madumeleng/shotong sports complex</t>
  </si>
  <si>
    <t>T2-Tech Engineers (pty)Ltd</t>
  </si>
  <si>
    <t>GLM027/2016-PR</t>
  </si>
  <si>
    <t>Design and supervision of Ga-Kgapane Stadium phase 3</t>
  </si>
  <si>
    <t>GLM019/2016-PR</t>
  </si>
  <si>
    <t>Design &amp; supervision for construction of Thakgalane sports Ground</t>
  </si>
  <si>
    <t>Morula Consulting Engineers</t>
  </si>
  <si>
    <t>Construction of Ga-Kgapane Stadium-Phase 03</t>
  </si>
  <si>
    <t>GLM027/2016C</t>
  </si>
  <si>
    <t>Motau Engineers</t>
  </si>
  <si>
    <t>Design and supervision for Upgrading of Street from gravel to Paving in Moshakge village</t>
  </si>
  <si>
    <t>GLM007/2017-PR</t>
  </si>
  <si>
    <t>Upgrading of streets from gravel to paving in Moshakga village</t>
  </si>
  <si>
    <t>Sheboneth Trading Enterprise</t>
  </si>
  <si>
    <t>Maduke Trading (Pty) Ltd</t>
  </si>
  <si>
    <t>Madumeleng/Shotong sports complex</t>
  </si>
  <si>
    <t>GLM 019/2016</t>
  </si>
  <si>
    <t>Nsuku Consulting</t>
  </si>
  <si>
    <t>2MC Consulting Engineers</t>
  </si>
  <si>
    <t>Lokolang Trading and Projects</t>
  </si>
  <si>
    <t>Planning, designs and supervision of Rasewane and Lenoko street paving</t>
  </si>
  <si>
    <t>Planning, Designs and Supervision of Manningburg Street Paving</t>
  </si>
  <si>
    <t>Manningburg street paving</t>
  </si>
  <si>
    <t>Rasewane and Lenoko street paving</t>
  </si>
  <si>
    <t>GLM006/2019</t>
  </si>
  <si>
    <t>GLM007/2019</t>
  </si>
  <si>
    <t>GLM006/2019C</t>
  </si>
  <si>
    <t>Shaweni Consulting Engineers</t>
  </si>
  <si>
    <t>Design and supervision of Lemondekop street paving</t>
  </si>
  <si>
    <t>GLM005/2016</t>
  </si>
  <si>
    <t>Murendwa Consulting</t>
  </si>
  <si>
    <t>Fleet management system for 36 months</t>
  </si>
  <si>
    <t>GLM031/2019</t>
  </si>
  <si>
    <t>Kgosi Monene General</t>
  </si>
  <si>
    <t>Provision for security services</t>
  </si>
  <si>
    <t>GLM066/2019</t>
  </si>
  <si>
    <t>Cathu consulting incorporated</t>
  </si>
  <si>
    <t>Compilation of GRAP compliant asset register and unbundling of municipal assets for 3 years</t>
  </si>
  <si>
    <t>GLM 001/2018</t>
  </si>
  <si>
    <t>Kunene Makopo Risk Solution</t>
  </si>
  <si>
    <t>GLM 047/2018</t>
  </si>
  <si>
    <t>Kipp Consulting Engineers</t>
  </si>
  <si>
    <t>Planning, design and supervision of Jokong street paving</t>
  </si>
  <si>
    <t>GLM 005/2019</t>
  </si>
  <si>
    <t>Sello Ramothweala Civils CC/Beten JV</t>
  </si>
  <si>
    <t>Thakgalane sports complex</t>
  </si>
  <si>
    <t>GLM 019/2018</t>
  </si>
  <si>
    <t>T2-Tech Engineers (Pty) Ltd</t>
  </si>
  <si>
    <t>Rehabilitation of Modjadjiskloof internal streets (Uitsicht street)</t>
  </si>
  <si>
    <t>GLM008/2018</t>
  </si>
  <si>
    <t>LebP Construction</t>
  </si>
  <si>
    <t>Construction of Jokong street paving</t>
  </si>
  <si>
    <t>GLM005/2019C</t>
  </si>
  <si>
    <t>Shumba Inc</t>
  </si>
  <si>
    <t>Preparation of GRAP compliant Annual Financial Statements for period of 24 months</t>
  </si>
  <si>
    <t>GLM067/2019</t>
  </si>
  <si>
    <t>Burika ITC solution (Pty) Ltd</t>
  </si>
  <si>
    <t>Supply, installation and training ITC</t>
  </si>
  <si>
    <t>GLM035/2019</t>
  </si>
  <si>
    <t>KHABOWD TRAVEL AGENCY</t>
  </si>
  <si>
    <t xml:space="preserve">TRAVEL AGENCY FOR AIR TRAVEL AND ACCOMODATION ARRANGEMENT TO THE GLM OFFICIAL AND CONCILORS </t>
  </si>
  <si>
    <t>GLM 011/2019</t>
  </si>
  <si>
    <t>QUANTUM LEAP TRAVEL</t>
  </si>
  <si>
    <t>PEACE BIRD TRAVEL AGECY</t>
  </si>
  <si>
    <t>GLM011/2019</t>
  </si>
  <si>
    <t>BABIRWA TRAVEL</t>
  </si>
  <si>
    <t>MASHELENI TRADING &amp; PROJECT</t>
  </si>
  <si>
    <t>PROCUREMENT OF PANEL OF SERVICES PROVIDERS FOR PRESENTATIVE MAINTENANCE OF GRAVEL AND SURFACED ROAD ROAD TO BE APPOINED ON AS WHEN "'REGUIRED BASIS FOR THE PERIOD OF THREE(3)YEARS(KGAPANE CLUSTER)</t>
  </si>
  <si>
    <t>GLM002/2019</t>
  </si>
  <si>
    <t xml:space="preserve">T TLOU INVESTMEMT </t>
  </si>
  <si>
    <t>BOSELE INDUSTRIES</t>
  </si>
  <si>
    <t>MOKE CONTRUCTION &amp; PROJECT</t>
  </si>
  <si>
    <t>SELBY CONSTRUCTION</t>
  </si>
  <si>
    <t>GLM 002/2019</t>
  </si>
  <si>
    <t>QUALITY PLANT HIRE</t>
  </si>
  <si>
    <t>PROCUREMENT OF PANEL OF SERVICES PROVIDERS FOR PRESENTATIVE MAINTENANCE OF GRAVEL AND SURFACED ROAD ROAD TO BE APPOINED ON AS WHEN "'REGUIRED BASIS FOR THE PERIOD OF THREE(3)YEARS(BELIVIEW CLUSTER)</t>
  </si>
  <si>
    <t>GLM 001/2019</t>
  </si>
  <si>
    <t>LEBP CONSTRUCTION</t>
  </si>
  <si>
    <t>LA MOSEKEDILE  JV PERFECT ZONE</t>
  </si>
  <si>
    <t>ARCHIBOLD HOLDINGS</t>
  </si>
  <si>
    <t>GPWG ENGINEERING(PTY)LTD</t>
  </si>
  <si>
    <t>MELROSE CIVIL AND BUILDING CONSTRUCTION</t>
  </si>
  <si>
    <t>PROCUREMENT OF PANEL OF SERVICES PROVIDERS FOR PRESENTATIVE MAINTENANCE OF GRAVEL AND SURFACED ROAD ROAD TO BE APPOINED ON AS WHEN "'REGUIRED BASIS FOR THE PERIOD OF THREE(3)YEARS(MOKWAKWAILA CLUSTER)</t>
  </si>
  <si>
    <t>GLM003/2019</t>
  </si>
  <si>
    <t>LOKOLANG TRADING AND PROJECTS</t>
  </si>
  <si>
    <t>CATECO TRADING ENTERPRISE</t>
  </si>
  <si>
    <t>XILEPFU TRADING PROJECT</t>
  </si>
  <si>
    <t>SELLO RAMOTHWALA CIVILS CC/BETEN JV</t>
  </si>
  <si>
    <t>Sheboneth trading enterprise</t>
  </si>
  <si>
    <t>PROCUREMENT OF PANEL OF SERVICES PROVIDERS FOR PRESENTATIVE MAINTENANCE OF GRAVEL AND SURFACED ROAD ROAD TO BE APPOINED ON AS WHEN "'REGUIRED BASIS FOR THE PERIOD OF THREE(3)YEARS(SENWAMOKGOPE CLUSTER)</t>
  </si>
  <si>
    <t>GLM004/2019</t>
  </si>
  <si>
    <t>Zevofusion (pty)Ltd</t>
  </si>
  <si>
    <t>Expectra 388 Bk</t>
  </si>
  <si>
    <t>Shao Holdings</t>
  </si>
  <si>
    <t>Perrizin Homes</t>
  </si>
  <si>
    <t>Sesula Kgomo ya Bekwa trading and project</t>
  </si>
  <si>
    <t>Procurement of panel of service providers for supply and delivery of stationery for a period of 36 months</t>
  </si>
  <si>
    <t>GLM012/2019</t>
  </si>
  <si>
    <t>Tsoga mamokgopo trading and Projects</t>
  </si>
  <si>
    <t>Thaba Morula trading</t>
  </si>
  <si>
    <t>Lera2 Trading</t>
  </si>
  <si>
    <t>AFRICAN POINT JV MPHEPHU</t>
  </si>
  <si>
    <t>PANEL OF MAINTAINANCE OF FACILITIES</t>
  </si>
  <si>
    <t>GLM030/2019</t>
  </si>
  <si>
    <t>MOON AND EARTH TRADING AND PROJECTS 371 JV</t>
  </si>
  <si>
    <t>PATANZA/MAKOVHAFOLA JV</t>
  </si>
  <si>
    <t>AFRICAN STRAGETIC</t>
  </si>
  <si>
    <t>SERATHI TRADING ENTERPRISE</t>
  </si>
  <si>
    <t>SUPPLY AND FITTINGS OF TYRES AND BATTERIES TO GLM FLEET,WHEEL BALANCING AND WHEEL ALIGNMENT FOR PERIOD OF 36 MONTHS</t>
  </si>
  <si>
    <t>GLM013/2019</t>
  </si>
  <si>
    <t>SEHLABANE MUITI PROJECTS</t>
  </si>
  <si>
    <t>WM FACILITY MANAGEMENT PTY LTD</t>
  </si>
  <si>
    <t>MALAHLE TRADING ENETERPRISE</t>
  </si>
  <si>
    <t>FIRST NATIONAL BANK</t>
  </si>
  <si>
    <t>PROVISION OF BANKING SERVICES OF GLM FOR 3 YEARS</t>
  </si>
  <si>
    <t>GLM029/2019</t>
  </si>
  <si>
    <t>15%  commission</t>
  </si>
  <si>
    <t>R704620 per BOQ</t>
  </si>
  <si>
    <t>R693799 per BOQ</t>
  </si>
  <si>
    <t>R121825 per BOQ</t>
  </si>
  <si>
    <t>R154768.96 per BOQ</t>
  </si>
  <si>
    <t>R144841 per BOQ</t>
  </si>
  <si>
    <t>R157230.65 per BOQ</t>
  </si>
  <si>
    <t>R156475.72 per BOQ</t>
  </si>
  <si>
    <t>31 June 2021</t>
  </si>
  <si>
    <t>Rivisi Electrical Contractors</t>
  </si>
  <si>
    <t>Electrification of 5 villages</t>
  </si>
  <si>
    <t>GLM 010/2018</t>
  </si>
  <si>
    <t>23 mach 2017</t>
  </si>
  <si>
    <t>R26161.08 per BOQ</t>
  </si>
  <si>
    <t>GLM001/2017</t>
  </si>
  <si>
    <t>Uniqueco Property Valuers (PTY) LTD</t>
  </si>
  <si>
    <t>Complilation and maintenacne of the general valuation roll and supplementary valuation related services for a period for five years</t>
  </si>
  <si>
    <t>30 june 202</t>
  </si>
  <si>
    <t>CONTRACT REGISTER AS AT JUNE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</si>
</sst>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4" formatCode="_-&quot;R&quot;* #,##0.00_-;\-&quot;R&quot;* #,##0.00_-;_-&quot;R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7" formatCode="_ * #,##0.00_ ;_ * \-#,##0.00_ ;_ * &quot;-&quot;??_ ;_ @_ "/>
    <numFmt numFmtId="168" formatCode="&quot;R&quot;\ #,##0.00"/>
    <numFmt numFmtId="169" formatCode="[$-409]d\-mmm\-yy;@"/>
    <numFmt numFmtId="170" formatCode="&quot;R&quot;#,##0.00"/>
    <numFmt numFmtId="172" formatCode="#,##0.00_ ;\-#,##0.00\ "/>
    <numFmt numFmtId="173" formatCode="[$-409]dd\-mmm\-yy;@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9"/>
      <name val="Calibri"/>
      <family val="2"/>
    </font>
    <font>
      <sz val="11"/>
      <color indexed="8"/>
      <name val="Aharoni"/>
    </font>
    <font>
      <sz val="10"/>
      <name val="Arial"/>
      <family val="2"/>
    </font>
    <font>
      <b/>
      <sz val="8"/>
      <color theme="1"/>
      <name val="Arial"/>
      <family val="2"/>
    </font>
    <font>
      <b/>
      <sz val="8"/>
      <name val="Arial"/>
      <family val="2"/>
    </font>
    <font>
      <b/>
      <sz val="8"/>
      <color rgb="FFFF0000"/>
      <name val="Arial"/>
      <family val="2"/>
    </font>
    <font>
      <b/>
      <sz val="8"/>
      <color rgb="FF000000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b/>
      <sz val="1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57"/>
        <bgColor indexed="10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82">
    <xf numFmtId="0" fontId="0" fillId="0" borderId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167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7" fontId="1" fillId="0" borderId="0" applyFont="0" applyFill="0" applyBorder="0" applyAlignment="0" applyProtection="0"/>
  </cellStyleXfs>
  <cellXfs count="86">
    <xf numFmtId="0" fontId="0" fillId="0" borderId="0" xfId="0"/>
    <xf numFmtId="0" fontId="5" fillId="0" borderId="1" xfId="0" applyFont="1" applyFill="1" applyBorder="1" applyAlignment="1">
      <alignment horizontal="left" vertical="top"/>
    </xf>
    <xf numFmtId="0" fontId="6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top" wrapText="1"/>
    </xf>
    <xf numFmtId="168" fontId="5" fillId="0" borderId="1" xfId="0" applyNumberFormat="1" applyFont="1" applyFill="1" applyBorder="1" applyAlignment="1">
      <alignment horizontal="left" vertical="top" wrapText="1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left" vertical="center" wrapText="1"/>
    </xf>
    <xf numFmtId="0" fontId="5" fillId="0" borderId="0" xfId="0" applyFont="1" applyFill="1" applyAlignment="1">
      <alignment vertical="top"/>
    </xf>
    <xf numFmtId="0" fontId="5" fillId="0" borderId="0" xfId="0" applyFont="1" applyFill="1" applyAlignment="1">
      <alignment horizontal="left" vertical="top"/>
    </xf>
    <xf numFmtId="44" fontId="5" fillId="0" borderId="0" xfId="0" applyNumberFormat="1" applyFont="1" applyFill="1" applyAlignment="1">
      <alignment horizontal="left" vertical="top"/>
    </xf>
    <xf numFmtId="44" fontId="6" fillId="0" borderId="1" xfId="181" applyNumberFormat="1" applyFont="1" applyFill="1" applyBorder="1" applyAlignment="1">
      <alignment horizontal="left" vertical="top" wrapText="1"/>
    </xf>
    <xf numFmtId="44" fontId="6" fillId="0" borderId="0" xfId="181" applyNumberFormat="1" applyFont="1" applyFill="1" applyBorder="1" applyAlignment="1">
      <alignment horizontal="left" vertical="top" wrapText="1"/>
    </xf>
    <xf numFmtId="44" fontId="5" fillId="0" borderId="2" xfId="0" applyNumberFormat="1" applyFont="1" applyFill="1" applyBorder="1" applyAlignment="1">
      <alignment horizontal="left" vertical="top" wrapText="1"/>
    </xf>
    <xf numFmtId="44" fontId="6" fillId="0" borderId="1" xfId="181" applyNumberFormat="1" applyFont="1" applyFill="1" applyBorder="1" applyAlignment="1">
      <alignment horizontal="left" vertical="top"/>
    </xf>
    <xf numFmtId="44" fontId="6" fillId="0" borderId="0" xfId="181" applyNumberFormat="1" applyFont="1" applyFill="1" applyBorder="1" applyAlignment="1">
      <alignment horizontal="left" vertical="top"/>
    </xf>
    <xf numFmtId="15" fontId="6" fillId="0" borderId="1" xfId="0" applyNumberFormat="1" applyFont="1" applyFill="1" applyBorder="1" applyAlignment="1">
      <alignment horizontal="center" vertical="top"/>
    </xf>
    <xf numFmtId="15" fontId="6" fillId="0" borderId="0" xfId="0" applyNumberFormat="1" applyFont="1" applyFill="1" applyBorder="1" applyAlignment="1">
      <alignment horizontal="center" vertical="top"/>
    </xf>
    <xf numFmtId="169" fontId="6" fillId="0" borderId="1" xfId="0" applyNumberFormat="1" applyFont="1" applyFill="1" applyBorder="1" applyAlignment="1">
      <alignment horizontal="center" vertical="top"/>
    </xf>
    <xf numFmtId="169" fontId="6" fillId="0" borderId="0" xfId="0" applyNumberFormat="1" applyFont="1" applyFill="1" applyBorder="1" applyAlignment="1">
      <alignment horizontal="center" vertical="top"/>
    </xf>
    <xf numFmtId="44" fontId="6" fillId="0" borderId="1" xfId="0" applyNumberFormat="1" applyFont="1" applyFill="1" applyBorder="1" applyAlignment="1">
      <alignment horizontal="left" vertical="top" wrapText="1"/>
    </xf>
    <xf numFmtId="0" fontId="5" fillId="0" borderId="4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vertical="top"/>
    </xf>
    <xf numFmtId="0" fontId="6" fillId="0" borderId="1" xfId="0" applyFont="1" applyFill="1" applyBorder="1" applyAlignment="1">
      <alignment horizontal="left" vertical="top"/>
    </xf>
    <xf numFmtId="0" fontId="6" fillId="0" borderId="1" xfId="0" applyFont="1" applyFill="1" applyBorder="1" applyAlignment="1">
      <alignment horizontal="left" vertical="top" wrapText="1"/>
    </xf>
    <xf numFmtId="44" fontId="6" fillId="0" borderId="1" xfId="0" applyNumberFormat="1" applyFont="1" applyFill="1" applyBorder="1" applyAlignment="1">
      <alignment horizontal="left" vertical="top"/>
    </xf>
    <xf numFmtId="15" fontId="6" fillId="0" borderId="1" xfId="0" applyNumberFormat="1" applyFont="1" applyFill="1" applyBorder="1" applyAlignment="1">
      <alignment horizontal="left" vertical="top" wrapText="1"/>
    </xf>
    <xf numFmtId="0" fontId="6" fillId="0" borderId="4" xfId="0" applyFont="1" applyFill="1" applyBorder="1" applyAlignment="1">
      <alignment horizontal="left" vertical="top" wrapText="1"/>
    </xf>
    <xf numFmtId="15" fontId="6" fillId="0" borderId="2" xfId="0" applyNumberFormat="1" applyFont="1" applyFill="1" applyBorder="1" applyAlignment="1">
      <alignment horizontal="left" vertical="top" wrapText="1"/>
    </xf>
    <xf numFmtId="44" fontId="6" fillId="0" borderId="2" xfId="0" applyNumberFormat="1" applyFont="1" applyFill="1" applyBorder="1" applyAlignment="1">
      <alignment horizontal="left" vertical="top" wrapText="1"/>
    </xf>
    <xf numFmtId="15" fontId="6" fillId="0" borderId="5" xfId="0" applyNumberFormat="1" applyFont="1" applyFill="1" applyBorder="1" applyAlignment="1">
      <alignment horizontal="left" vertical="top" wrapText="1"/>
    </xf>
    <xf numFmtId="44" fontId="6" fillId="0" borderId="5" xfId="0" applyNumberFormat="1" applyFont="1" applyFill="1" applyBorder="1" applyAlignment="1">
      <alignment horizontal="left" vertical="top" wrapText="1"/>
    </xf>
    <xf numFmtId="44" fontId="6" fillId="0" borderId="5" xfId="181" applyNumberFormat="1" applyFont="1" applyFill="1" applyBorder="1" applyAlignment="1">
      <alignment horizontal="left" vertical="top" wrapText="1"/>
    </xf>
    <xf numFmtId="15" fontId="5" fillId="0" borderId="1" xfId="0" applyNumberFormat="1" applyFont="1" applyFill="1" applyBorder="1" applyAlignment="1">
      <alignment horizontal="left" vertical="top"/>
    </xf>
    <xf numFmtId="0" fontId="9" fillId="0" borderId="0" xfId="0" applyFont="1" applyFill="1" applyAlignment="1">
      <alignment horizontal="left" vertical="top"/>
    </xf>
    <xf numFmtId="44" fontId="7" fillId="0" borderId="1" xfId="181" applyNumberFormat="1" applyFont="1" applyFill="1" applyBorder="1" applyAlignment="1">
      <alignment horizontal="left" vertical="top" wrapText="1"/>
    </xf>
    <xf numFmtId="44" fontId="5" fillId="0" borderId="1" xfId="0" applyNumberFormat="1" applyFont="1" applyFill="1" applyBorder="1" applyAlignment="1">
      <alignment horizontal="left" vertical="top" wrapText="1"/>
    </xf>
    <xf numFmtId="0" fontId="6" fillId="0" borderId="5" xfId="0" applyFont="1" applyFill="1" applyBorder="1" applyAlignment="1">
      <alignment horizontal="left" vertical="top" wrapText="1"/>
    </xf>
    <xf numFmtId="44" fontId="5" fillId="0" borderId="2" xfId="0" applyNumberFormat="1" applyFont="1" applyFill="1" applyBorder="1" applyAlignment="1">
      <alignment horizontal="left" vertical="top"/>
    </xf>
    <xf numFmtId="44" fontId="5" fillId="0" borderId="6" xfId="0" applyNumberFormat="1" applyFont="1" applyFill="1" applyBorder="1" applyAlignment="1">
      <alignment horizontal="left" vertical="top" wrapText="1"/>
    </xf>
    <xf numFmtId="15" fontId="6" fillId="0" borderId="1" xfId="0" applyNumberFormat="1" applyFont="1" applyFill="1" applyBorder="1" applyAlignment="1">
      <alignment horizontal="left" vertical="top"/>
    </xf>
    <xf numFmtId="43" fontId="6" fillId="0" borderId="1" xfId="0" applyNumberFormat="1" applyFont="1" applyFill="1" applyBorder="1" applyAlignment="1">
      <alignment horizontal="left" vertical="top"/>
    </xf>
    <xf numFmtId="169" fontId="6" fillId="0" borderId="1" xfId="0" applyNumberFormat="1" applyFont="1" applyFill="1" applyBorder="1" applyAlignment="1">
      <alignment horizontal="left" vertical="top"/>
    </xf>
    <xf numFmtId="169" fontId="5" fillId="0" borderId="1" xfId="0" applyNumberFormat="1" applyFont="1" applyFill="1" applyBorder="1" applyAlignment="1">
      <alignment horizontal="left" vertical="top" wrapText="1"/>
    </xf>
    <xf numFmtId="0" fontId="6" fillId="0" borderId="5" xfId="0" applyFont="1" applyFill="1" applyBorder="1" applyAlignment="1">
      <alignment horizontal="left" vertical="top"/>
    </xf>
    <xf numFmtId="15" fontId="6" fillId="0" borderId="5" xfId="0" applyNumberFormat="1" applyFont="1" applyFill="1" applyBorder="1" applyAlignment="1">
      <alignment horizontal="left" vertical="top"/>
    </xf>
    <xf numFmtId="169" fontId="6" fillId="0" borderId="5" xfId="0" applyNumberFormat="1" applyFont="1" applyFill="1" applyBorder="1" applyAlignment="1">
      <alignment horizontal="left" vertical="top"/>
    </xf>
    <xf numFmtId="169" fontId="5" fillId="0" borderId="5" xfId="0" applyNumberFormat="1" applyFont="1" applyFill="1" applyBorder="1" applyAlignment="1">
      <alignment horizontal="left" vertical="top" wrapText="1"/>
    </xf>
    <xf numFmtId="0" fontId="8" fillId="0" borderId="4" xfId="0" applyFont="1" applyFill="1" applyBorder="1" applyAlignment="1">
      <alignment horizontal="left" vertical="top" wrapText="1"/>
    </xf>
    <xf numFmtId="0" fontId="8" fillId="0" borderId="0" xfId="0" applyFont="1" applyFill="1" applyAlignment="1">
      <alignment horizontal="left" vertical="top"/>
    </xf>
    <xf numFmtId="0" fontId="8" fillId="0" borderId="1" xfId="0" applyFont="1" applyFill="1" applyBorder="1" applyAlignment="1">
      <alignment horizontal="left" vertical="top" wrapText="1"/>
    </xf>
    <xf numFmtId="170" fontId="6" fillId="0" borderId="1" xfId="0" applyNumberFormat="1" applyFont="1" applyFill="1" applyBorder="1" applyAlignment="1">
      <alignment horizontal="left" vertical="top"/>
    </xf>
    <xf numFmtId="170" fontId="6" fillId="0" borderId="1" xfId="0" applyNumberFormat="1" applyFont="1" applyFill="1" applyBorder="1" applyAlignment="1">
      <alignment horizontal="left" vertical="top" wrapText="1"/>
    </xf>
    <xf numFmtId="170" fontId="6" fillId="0" borderId="1" xfId="181" applyNumberFormat="1" applyFont="1" applyFill="1" applyBorder="1" applyAlignment="1">
      <alignment horizontal="left" vertical="top"/>
    </xf>
    <xf numFmtId="170" fontId="6" fillId="0" borderId="1" xfId="181" applyNumberFormat="1" applyFont="1" applyFill="1" applyBorder="1" applyAlignment="1">
      <alignment horizontal="left" vertical="top" wrapText="1"/>
    </xf>
    <xf numFmtId="170" fontId="6" fillId="0" borderId="5" xfId="181" applyNumberFormat="1" applyFont="1" applyFill="1" applyBorder="1" applyAlignment="1">
      <alignment horizontal="left" vertical="top"/>
    </xf>
    <xf numFmtId="170" fontId="5" fillId="0" borderId="1" xfId="0" applyNumberFormat="1" applyFont="1" applyFill="1" applyBorder="1" applyAlignment="1">
      <alignment horizontal="left" vertical="top"/>
    </xf>
    <xf numFmtId="170" fontId="5" fillId="0" borderId="1" xfId="0" applyNumberFormat="1" applyFont="1" applyFill="1" applyBorder="1" applyAlignment="1">
      <alignment horizontal="left" vertical="top" wrapText="1"/>
    </xf>
    <xf numFmtId="170" fontId="5" fillId="0" borderId="0" xfId="0" applyNumberFormat="1" applyFont="1" applyFill="1" applyAlignment="1">
      <alignment horizontal="left" vertical="top"/>
    </xf>
    <xf numFmtId="0" fontId="13" fillId="0" borderId="0" xfId="0" applyFont="1" applyFill="1" applyBorder="1" applyAlignment="1">
      <alignment horizontal="left" vertical="top" wrapText="1"/>
    </xf>
    <xf numFmtId="0" fontId="13" fillId="0" borderId="1" xfId="0" applyFont="1" applyFill="1" applyBorder="1" applyAlignment="1">
      <alignment horizontal="left" vertical="top"/>
    </xf>
    <xf numFmtId="0" fontId="13" fillId="0" borderId="0" xfId="0" applyFont="1" applyFill="1" applyAlignment="1">
      <alignment horizontal="left" vertical="top"/>
    </xf>
    <xf numFmtId="0" fontId="13" fillId="0" borderId="1" xfId="0" applyFont="1" applyFill="1" applyBorder="1" applyAlignment="1">
      <alignment horizontal="left" vertical="top" wrapText="1"/>
    </xf>
    <xf numFmtId="170" fontId="13" fillId="0" borderId="1" xfId="0" applyNumberFormat="1" applyFont="1" applyFill="1" applyBorder="1" applyAlignment="1">
      <alignment horizontal="left" vertical="top"/>
    </xf>
    <xf numFmtId="15" fontId="13" fillId="0" borderId="1" xfId="0" applyNumberFormat="1" applyFont="1" applyFill="1" applyBorder="1" applyAlignment="1">
      <alignment horizontal="left" vertical="top" wrapText="1"/>
    </xf>
    <xf numFmtId="173" fontId="13" fillId="0" borderId="1" xfId="181" applyNumberFormat="1" applyFont="1" applyFill="1" applyBorder="1" applyAlignment="1">
      <alignment horizontal="left" vertical="top"/>
    </xf>
    <xf numFmtId="173" fontId="13" fillId="0" borderId="1" xfId="181" quotePrefix="1" applyNumberFormat="1" applyFont="1" applyFill="1" applyBorder="1" applyAlignment="1">
      <alignment horizontal="left" vertical="top"/>
    </xf>
    <xf numFmtId="167" fontId="13" fillId="0" borderId="1" xfId="181" applyFont="1" applyFill="1" applyBorder="1" applyAlignment="1">
      <alignment horizontal="left" vertical="top"/>
    </xf>
    <xf numFmtId="4" fontId="13" fillId="0" borderId="1" xfId="0" applyNumberFormat="1" applyFont="1" applyFill="1" applyBorder="1" applyAlignment="1">
      <alignment horizontal="left" vertical="top"/>
    </xf>
    <xf numFmtId="43" fontId="13" fillId="0" borderId="0" xfId="0" applyNumberFormat="1" applyFont="1" applyFill="1" applyBorder="1" applyAlignment="1">
      <alignment horizontal="left" vertical="top"/>
    </xf>
    <xf numFmtId="4" fontId="13" fillId="0" borderId="0" xfId="0" applyNumberFormat="1" applyFont="1" applyFill="1" applyBorder="1" applyAlignment="1">
      <alignment horizontal="left" vertical="top" wrapText="1"/>
    </xf>
    <xf numFmtId="172" fontId="13" fillId="0" borderId="0" xfId="0" applyNumberFormat="1" applyFont="1" applyFill="1" applyBorder="1" applyAlignment="1">
      <alignment horizontal="left" vertical="top"/>
    </xf>
    <xf numFmtId="172" fontId="13" fillId="0" borderId="0" xfId="181" applyNumberFormat="1" applyFont="1" applyFill="1" applyBorder="1" applyAlignment="1">
      <alignment horizontal="left" vertical="top"/>
    </xf>
    <xf numFmtId="167" fontId="13" fillId="0" borderId="0" xfId="181" applyFont="1" applyFill="1" applyBorder="1" applyAlignment="1">
      <alignment horizontal="left" vertical="top"/>
    </xf>
    <xf numFmtId="0" fontId="14" fillId="0" borderId="1" xfId="0" applyFont="1" applyFill="1" applyBorder="1" applyAlignment="1">
      <alignment horizontal="left" vertical="top"/>
    </xf>
    <xf numFmtId="0" fontId="14" fillId="0" borderId="0" xfId="0" applyFont="1" applyFill="1" applyAlignment="1">
      <alignment horizontal="left" vertical="top"/>
    </xf>
    <xf numFmtId="44" fontId="13" fillId="0" borderId="1" xfId="0" applyNumberFormat="1" applyFont="1" applyFill="1" applyBorder="1" applyAlignment="1">
      <alignment horizontal="left" vertical="top" wrapText="1"/>
    </xf>
    <xf numFmtId="0" fontId="12" fillId="0" borderId="1" xfId="0" applyFont="1" applyFill="1" applyBorder="1" applyAlignment="1">
      <alignment vertical="center"/>
    </xf>
    <xf numFmtId="0" fontId="12" fillId="0" borderId="1" xfId="0" applyFont="1" applyFill="1" applyBorder="1" applyAlignment="1">
      <alignment horizontal="left" vertical="center" wrapText="1"/>
    </xf>
    <xf numFmtId="44" fontId="12" fillId="0" borderId="1" xfId="181" applyNumberFormat="1" applyFont="1" applyFill="1" applyBorder="1" applyAlignment="1">
      <alignment horizontal="left" vertical="top"/>
    </xf>
    <xf numFmtId="49" fontId="9" fillId="0" borderId="3" xfId="0" applyNumberFormat="1" applyFont="1" applyFill="1" applyBorder="1" applyAlignment="1">
      <alignment horizontal="left" vertical="top" wrapText="1"/>
    </xf>
    <xf numFmtId="44" fontId="9" fillId="0" borderId="3" xfId="0" applyNumberFormat="1" applyFont="1" applyFill="1" applyBorder="1" applyAlignment="1">
      <alignment horizontal="left" vertical="top" wrapText="1"/>
    </xf>
    <xf numFmtId="0" fontId="9" fillId="0" borderId="7" xfId="0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horizontal="left" vertical="top" wrapText="1"/>
    </xf>
    <xf numFmtId="170" fontId="15" fillId="0" borderId="2" xfId="0" applyNumberFormat="1" applyFont="1" applyFill="1" applyBorder="1" applyAlignment="1">
      <alignment horizontal="left" vertical="top"/>
    </xf>
  </cellXfs>
  <cellStyles count="182">
    <cellStyle name="Accent3 2" xfId="1" xr:uid="{00000000-0005-0000-0000-000000000000}"/>
    <cellStyle name="Accent3 3" xfId="2" xr:uid="{00000000-0005-0000-0000-000001000000}"/>
    <cellStyle name="Comma" xfId="181" builtinId="3"/>
    <cellStyle name="Comma 123 3" xfId="3" xr:uid="{00000000-0005-0000-0000-000003000000}"/>
    <cellStyle name="Comma 2" xfId="4" xr:uid="{00000000-0005-0000-0000-000004000000}"/>
    <cellStyle name="Comma 2 10" xfId="5" xr:uid="{00000000-0005-0000-0000-000005000000}"/>
    <cellStyle name="Comma 2 11" xfId="6" xr:uid="{00000000-0005-0000-0000-000006000000}"/>
    <cellStyle name="Comma 2 12" xfId="7" xr:uid="{00000000-0005-0000-0000-000007000000}"/>
    <cellStyle name="Comma 2 13" xfId="8" xr:uid="{00000000-0005-0000-0000-000008000000}"/>
    <cellStyle name="Comma 2 14" xfId="9" xr:uid="{00000000-0005-0000-0000-000009000000}"/>
    <cellStyle name="Comma 2 15" xfId="10" xr:uid="{00000000-0005-0000-0000-00000A000000}"/>
    <cellStyle name="Comma 2 16" xfId="11" xr:uid="{00000000-0005-0000-0000-00000B000000}"/>
    <cellStyle name="Comma 2 17" xfId="12" xr:uid="{00000000-0005-0000-0000-00000C000000}"/>
    <cellStyle name="Comma 2 18" xfId="13" xr:uid="{00000000-0005-0000-0000-00000D000000}"/>
    <cellStyle name="Comma 2 19" xfId="14" xr:uid="{00000000-0005-0000-0000-00000E000000}"/>
    <cellStyle name="Comma 2 2" xfId="15" xr:uid="{00000000-0005-0000-0000-00000F000000}"/>
    <cellStyle name="Comma 2 20" xfId="16" xr:uid="{00000000-0005-0000-0000-000010000000}"/>
    <cellStyle name="Comma 2 21" xfId="17" xr:uid="{00000000-0005-0000-0000-000011000000}"/>
    <cellStyle name="Comma 2 22" xfId="18" xr:uid="{00000000-0005-0000-0000-000012000000}"/>
    <cellStyle name="Comma 2 23" xfId="19" xr:uid="{00000000-0005-0000-0000-000013000000}"/>
    <cellStyle name="Comma 2 24" xfId="20" xr:uid="{00000000-0005-0000-0000-000014000000}"/>
    <cellStyle name="Comma 2 25" xfId="21" xr:uid="{00000000-0005-0000-0000-000015000000}"/>
    <cellStyle name="Comma 2 26" xfId="22" xr:uid="{00000000-0005-0000-0000-000016000000}"/>
    <cellStyle name="Comma 2 27" xfId="23" xr:uid="{00000000-0005-0000-0000-000017000000}"/>
    <cellStyle name="Comma 2 28" xfId="24" xr:uid="{00000000-0005-0000-0000-000018000000}"/>
    <cellStyle name="Comma 2 29" xfId="25" xr:uid="{00000000-0005-0000-0000-000019000000}"/>
    <cellStyle name="Comma 2 3" xfId="26" xr:uid="{00000000-0005-0000-0000-00001A000000}"/>
    <cellStyle name="Comma 2 30" xfId="27" xr:uid="{00000000-0005-0000-0000-00001B000000}"/>
    <cellStyle name="Comma 2 31" xfId="28" xr:uid="{00000000-0005-0000-0000-00001C000000}"/>
    <cellStyle name="Comma 2 32" xfId="29" xr:uid="{00000000-0005-0000-0000-00001D000000}"/>
    <cellStyle name="Comma 2 33" xfId="30" xr:uid="{00000000-0005-0000-0000-00001E000000}"/>
    <cellStyle name="Comma 2 34" xfId="31" xr:uid="{00000000-0005-0000-0000-00001F000000}"/>
    <cellStyle name="Comma 2 35" xfId="32" xr:uid="{00000000-0005-0000-0000-000020000000}"/>
    <cellStyle name="Comma 2 36" xfId="33" xr:uid="{00000000-0005-0000-0000-000021000000}"/>
    <cellStyle name="Comma 2 37" xfId="34" xr:uid="{00000000-0005-0000-0000-000022000000}"/>
    <cellStyle name="Comma 2 38" xfId="35" xr:uid="{00000000-0005-0000-0000-000023000000}"/>
    <cellStyle name="Comma 2 39" xfId="36" xr:uid="{00000000-0005-0000-0000-000024000000}"/>
    <cellStyle name="Comma 2 4" xfId="37" xr:uid="{00000000-0005-0000-0000-000025000000}"/>
    <cellStyle name="Comma 2 5" xfId="38" xr:uid="{00000000-0005-0000-0000-000026000000}"/>
    <cellStyle name="Comma 2 6" xfId="39" xr:uid="{00000000-0005-0000-0000-000027000000}"/>
    <cellStyle name="Comma 2 7" xfId="40" xr:uid="{00000000-0005-0000-0000-000028000000}"/>
    <cellStyle name="Comma 2 8" xfId="41" xr:uid="{00000000-0005-0000-0000-000029000000}"/>
    <cellStyle name="Comma 2 9" xfId="42" xr:uid="{00000000-0005-0000-0000-00002A000000}"/>
    <cellStyle name="Comma 25" xfId="43" xr:uid="{00000000-0005-0000-0000-00002B000000}"/>
    <cellStyle name="Comma 3" xfId="44" xr:uid="{00000000-0005-0000-0000-00002C000000}"/>
    <cellStyle name="Comma 3 2" xfId="45" xr:uid="{00000000-0005-0000-0000-00002D000000}"/>
    <cellStyle name="Comma 8" xfId="46" xr:uid="{00000000-0005-0000-0000-00002E000000}"/>
    <cellStyle name="Currency 2" xfId="47" xr:uid="{00000000-0005-0000-0000-00002F000000}"/>
    <cellStyle name="Currency 2 2" xfId="48" xr:uid="{00000000-0005-0000-0000-000030000000}"/>
    <cellStyle name="Normal" xfId="0" builtinId="0"/>
    <cellStyle name="Normal 10" xfId="49" xr:uid="{00000000-0005-0000-0000-000032000000}"/>
    <cellStyle name="Normal 11" xfId="50" xr:uid="{00000000-0005-0000-0000-000033000000}"/>
    <cellStyle name="Normal 12" xfId="51" xr:uid="{00000000-0005-0000-0000-000034000000}"/>
    <cellStyle name="Normal 13" xfId="52" xr:uid="{00000000-0005-0000-0000-000035000000}"/>
    <cellStyle name="Normal 14" xfId="53" xr:uid="{00000000-0005-0000-0000-000036000000}"/>
    <cellStyle name="Normal 15" xfId="54" xr:uid="{00000000-0005-0000-0000-000037000000}"/>
    <cellStyle name="Normal 16" xfId="55" xr:uid="{00000000-0005-0000-0000-000038000000}"/>
    <cellStyle name="Normal 17" xfId="56" xr:uid="{00000000-0005-0000-0000-000039000000}"/>
    <cellStyle name="Normal 18" xfId="57" xr:uid="{00000000-0005-0000-0000-00003A000000}"/>
    <cellStyle name="Normal 19" xfId="58" xr:uid="{00000000-0005-0000-0000-00003B000000}"/>
    <cellStyle name="Normal 2" xfId="59" xr:uid="{00000000-0005-0000-0000-00003C000000}"/>
    <cellStyle name="Normal 2 10" xfId="60" xr:uid="{00000000-0005-0000-0000-00003D000000}"/>
    <cellStyle name="Normal 2 11" xfId="61" xr:uid="{00000000-0005-0000-0000-00003E000000}"/>
    <cellStyle name="Normal 2 12" xfId="62" xr:uid="{00000000-0005-0000-0000-00003F000000}"/>
    <cellStyle name="Normal 2 13" xfId="63" xr:uid="{00000000-0005-0000-0000-000040000000}"/>
    <cellStyle name="Normal 2 14" xfId="64" xr:uid="{00000000-0005-0000-0000-000041000000}"/>
    <cellStyle name="Normal 2 15" xfId="65" xr:uid="{00000000-0005-0000-0000-000042000000}"/>
    <cellStyle name="Normal 2 16" xfId="66" xr:uid="{00000000-0005-0000-0000-000043000000}"/>
    <cellStyle name="Normal 2 17" xfId="67" xr:uid="{00000000-0005-0000-0000-000044000000}"/>
    <cellStyle name="Normal 2 18" xfId="68" xr:uid="{00000000-0005-0000-0000-000045000000}"/>
    <cellStyle name="Normal 2 19" xfId="69" xr:uid="{00000000-0005-0000-0000-000046000000}"/>
    <cellStyle name="Normal 2 2" xfId="70" xr:uid="{00000000-0005-0000-0000-000047000000}"/>
    <cellStyle name="Normal 2 20" xfId="71" xr:uid="{00000000-0005-0000-0000-000048000000}"/>
    <cellStyle name="Normal 2 21" xfId="72" xr:uid="{00000000-0005-0000-0000-000049000000}"/>
    <cellStyle name="Normal 2 22" xfId="73" xr:uid="{00000000-0005-0000-0000-00004A000000}"/>
    <cellStyle name="Normal 2 23" xfId="74" xr:uid="{00000000-0005-0000-0000-00004B000000}"/>
    <cellStyle name="Normal 2 24" xfId="75" xr:uid="{00000000-0005-0000-0000-00004C000000}"/>
    <cellStyle name="Normal 2 25" xfId="76" xr:uid="{00000000-0005-0000-0000-00004D000000}"/>
    <cellStyle name="Normal 2 26" xfId="77" xr:uid="{00000000-0005-0000-0000-00004E000000}"/>
    <cellStyle name="Normal 2 27" xfId="78" xr:uid="{00000000-0005-0000-0000-00004F000000}"/>
    <cellStyle name="Normal 2 28" xfId="79" xr:uid="{00000000-0005-0000-0000-000050000000}"/>
    <cellStyle name="Normal 2 29" xfId="80" xr:uid="{00000000-0005-0000-0000-000051000000}"/>
    <cellStyle name="Normal 2 3" xfId="81" xr:uid="{00000000-0005-0000-0000-000052000000}"/>
    <cellStyle name="Normal 2 30" xfId="82" xr:uid="{00000000-0005-0000-0000-000053000000}"/>
    <cellStyle name="Normal 2 4" xfId="83" xr:uid="{00000000-0005-0000-0000-000054000000}"/>
    <cellStyle name="Normal 2 5" xfId="84" xr:uid="{00000000-0005-0000-0000-000055000000}"/>
    <cellStyle name="Normal 2 6" xfId="85" xr:uid="{00000000-0005-0000-0000-000056000000}"/>
    <cellStyle name="Normal 2 7" xfId="86" xr:uid="{00000000-0005-0000-0000-000057000000}"/>
    <cellStyle name="Normal 2 8" xfId="87" xr:uid="{00000000-0005-0000-0000-000058000000}"/>
    <cellStyle name="Normal 2 9" xfId="88" xr:uid="{00000000-0005-0000-0000-000059000000}"/>
    <cellStyle name="Normal 20" xfId="89" xr:uid="{00000000-0005-0000-0000-00005A000000}"/>
    <cellStyle name="Normal 21" xfId="90" xr:uid="{00000000-0005-0000-0000-00005B000000}"/>
    <cellStyle name="Normal 22" xfId="91" xr:uid="{00000000-0005-0000-0000-00005C000000}"/>
    <cellStyle name="Normal 23" xfId="92" xr:uid="{00000000-0005-0000-0000-00005D000000}"/>
    <cellStyle name="Normal 24" xfId="93" xr:uid="{00000000-0005-0000-0000-00005E000000}"/>
    <cellStyle name="Normal 25" xfId="94" xr:uid="{00000000-0005-0000-0000-00005F000000}"/>
    <cellStyle name="Normal 26" xfId="95" xr:uid="{00000000-0005-0000-0000-000060000000}"/>
    <cellStyle name="Normal 27" xfId="96" xr:uid="{00000000-0005-0000-0000-000061000000}"/>
    <cellStyle name="Normal 28" xfId="97" xr:uid="{00000000-0005-0000-0000-000062000000}"/>
    <cellStyle name="Normal 29" xfId="98" xr:uid="{00000000-0005-0000-0000-000063000000}"/>
    <cellStyle name="Normal 3" xfId="99" xr:uid="{00000000-0005-0000-0000-000064000000}"/>
    <cellStyle name="Normal 30" xfId="100" xr:uid="{00000000-0005-0000-0000-000065000000}"/>
    <cellStyle name="Normal 31" xfId="101" xr:uid="{00000000-0005-0000-0000-000066000000}"/>
    <cellStyle name="Normal 32" xfId="102" xr:uid="{00000000-0005-0000-0000-000067000000}"/>
    <cellStyle name="Normal 33" xfId="103" xr:uid="{00000000-0005-0000-0000-000068000000}"/>
    <cellStyle name="Normal 34" xfId="104" xr:uid="{00000000-0005-0000-0000-000069000000}"/>
    <cellStyle name="Normal 35" xfId="105" xr:uid="{00000000-0005-0000-0000-00006A000000}"/>
    <cellStyle name="Normal 36" xfId="106" xr:uid="{00000000-0005-0000-0000-00006B000000}"/>
    <cellStyle name="Normal 37" xfId="107" xr:uid="{00000000-0005-0000-0000-00006C000000}"/>
    <cellStyle name="Normal 38" xfId="108" xr:uid="{00000000-0005-0000-0000-00006D000000}"/>
    <cellStyle name="Normal 39" xfId="109" xr:uid="{00000000-0005-0000-0000-00006E000000}"/>
    <cellStyle name="Normal 4" xfId="110" xr:uid="{00000000-0005-0000-0000-00006F000000}"/>
    <cellStyle name="Normal 42" xfId="111" xr:uid="{00000000-0005-0000-0000-000070000000}"/>
    <cellStyle name="Normal 44" xfId="112" xr:uid="{00000000-0005-0000-0000-000071000000}"/>
    <cellStyle name="Normal 45" xfId="113" xr:uid="{00000000-0005-0000-0000-000072000000}"/>
    <cellStyle name="Normal 46" xfId="114" xr:uid="{00000000-0005-0000-0000-000073000000}"/>
    <cellStyle name="Normal 49" xfId="115" xr:uid="{00000000-0005-0000-0000-000074000000}"/>
    <cellStyle name="Normal 5" xfId="116" xr:uid="{00000000-0005-0000-0000-000075000000}"/>
    <cellStyle name="Normal 50" xfId="117" xr:uid="{00000000-0005-0000-0000-000076000000}"/>
    <cellStyle name="Normal 51" xfId="118" xr:uid="{00000000-0005-0000-0000-000077000000}"/>
    <cellStyle name="Normal 52" xfId="119" xr:uid="{00000000-0005-0000-0000-000078000000}"/>
    <cellStyle name="Normal 53" xfId="120" xr:uid="{00000000-0005-0000-0000-000079000000}"/>
    <cellStyle name="Normal 54" xfId="121" xr:uid="{00000000-0005-0000-0000-00007A000000}"/>
    <cellStyle name="Normal 55" xfId="122" xr:uid="{00000000-0005-0000-0000-00007B000000}"/>
    <cellStyle name="Normal 57" xfId="123" xr:uid="{00000000-0005-0000-0000-00007C000000}"/>
    <cellStyle name="Normal 58" xfId="124" xr:uid="{00000000-0005-0000-0000-00007D000000}"/>
    <cellStyle name="Normal 59" xfId="125" xr:uid="{00000000-0005-0000-0000-00007E000000}"/>
    <cellStyle name="Normal 6" xfId="126" xr:uid="{00000000-0005-0000-0000-00007F000000}"/>
    <cellStyle name="Normal 60" xfId="127" xr:uid="{00000000-0005-0000-0000-000080000000}"/>
    <cellStyle name="Normal 62" xfId="128" xr:uid="{00000000-0005-0000-0000-000081000000}"/>
    <cellStyle name="Normal 63" xfId="129" xr:uid="{00000000-0005-0000-0000-000082000000}"/>
    <cellStyle name="Normal 64" xfId="130" xr:uid="{00000000-0005-0000-0000-000083000000}"/>
    <cellStyle name="Normal 65" xfId="131" xr:uid="{00000000-0005-0000-0000-000084000000}"/>
    <cellStyle name="Normal 66" xfId="132" xr:uid="{00000000-0005-0000-0000-000085000000}"/>
    <cellStyle name="Normal 68" xfId="133" xr:uid="{00000000-0005-0000-0000-000086000000}"/>
    <cellStyle name="Normal 7" xfId="134" xr:uid="{00000000-0005-0000-0000-000087000000}"/>
    <cellStyle name="Normal 72" xfId="135" xr:uid="{00000000-0005-0000-0000-000088000000}"/>
    <cellStyle name="Normal 73" xfId="136" xr:uid="{00000000-0005-0000-0000-000089000000}"/>
    <cellStyle name="Normal 74" xfId="137" xr:uid="{00000000-0005-0000-0000-00008A000000}"/>
    <cellStyle name="Normal 76" xfId="138" xr:uid="{00000000-0005-0000-0000-00008B000000}"/>
    <cellStyle name="Normal 79" xfId="139" xr:uid="{00000000-0005-0000-0000-00008C000000}"/>
    <cellStyle name="Normal 8" xfId="140" xr:uid="{00000000-0005-0000-0000-00008D000000}"/>
    <cellStyle name="Normal 80" xfId="141" xr:uid="{00000000-0005-0000-0000-00008E000000}"/>
    <cellStyle name="Normal 81" xfId="142" xr:uid="{00000000-0005-0000-0000-00008F000000}"/>
    <cellStyle name="Normal 82" xfId="143" xr:uid="{00000000-0005-0000-0000-000090000000}"/>
    <cellStyle name="Normal 83" xfId="144" xr:uid="{00000000-0005-0000-0000-000091000000}"/>
    <cellStyle name="Normal 84" xfId="145" xr:uid="{00000000-0005-0000-0000-000092000000}"/>
    <cellStyle name="Normal 85" xfId="146" xr:uid="{00000000-0005-0000-0000-000093000000}"/>
    <cellStyle name="Normal 86" xfId="147" xr:uid="{00000000-0005-0000-0000-000094000000}"/>
    <cellStyle name="Normal 89" xfId="148" xr:uid="{00000000-0005-0000-0000-000095000000}"/>
    <cellStyle name="Normal 9" xfId="149" xr:uid="{00000000-0005-0000-0000-000096000000}"/>
    <cellStyle name="Normal 90" xfId="150" xr:uid="{00000000-0005-0000-0000-000097000000}"/>
    <cellStyle name="Normal 94" xfId="151" xr:uid="{00000000-0005-0000-0000-000098000000}"/>
    <cellStyle name="Percent 10" xfId="152" xr:uid="{00000000-0005-0000-0000-000099000000}"/>
    <cellStyle name="Percent 11" xfId="153" xr:uid="{00000000-0005-0000-0000-00009A000000}"/>
    <cellStyle name="Percent 12" xfId="154" xr:uid="{00000000-0005-0000-0000-00009B000000}"/>
    <cellStyle name="Percent 13" xfId="155" xr:uid="{00000000-0005-0000-0000-00009C000000}"/>
    <cellStyle name="Percent 14" xfId="156" xr:uid="{00000000-0005-0000-0000-00009D000000}"/>
    <cellStyle name="Percent 15" xfId="157" xr:uid="{00000000-0005-0000-0000-00009E000000}"/>
    <cellStyle name="Percent 16" xfId="158" xr:uid="{00000000-0005-0000-0000-00009F000000}"/>
    <cellStyle name="Percent 17" xfId="159" xr:uid="{00000000-0005-0000-0000-0000A0000000}"/>
    <cellStyle name="Percent 18" xfId="160" xr:uid="{00000000-0005-0000-0000-0000A1000000}"/>
    <cellStyle name="Percent 19" xfId="161" xr:uid="{00000000-0005-0000-0000-0000A2000000}"/>
    <cellStyle name="Percent 2" xfId="162" xr:uid="{00000000-0005-0000-0000-0000A3000000}"/>
    <cellStyle name="Percent 20" xfId="163" xr:uid="{00000000-0005-0000-0000-0000A4000000}"/>
    <cellStyle name="Percent 21" xfId="164" xr:uid="{00000000-0005-0000-0000-0000A5000000}"/>
    <cellStyle name="Percent 22" xfId="165" xr:uid="{00000000-0005-0000-0000-0000A6000000}"/>
    <cellStyle name="Percent 23" xfId="166" xr:uid="{00000000-0005-0000-0000-0000A7000000}"/>
    <cellStyle name="Percent 24" xfId="167" xr:uid="{00000000-0005-0000-0000-0000A8000000}"/>
    <cellStyle name="Percent 25" xfId="168" xr:uid="{00000000-0005-0000-0000-0000A9000000}"/>
    <cellStyle name="Percent 26" xfId="169" xr:uid="{00000000-0005-0000-0000-0000AA000000}"/>
    <cellStyle name="Percent 27" xfId="170" xr:uid="{00000000-0005-0000-0000-0000AB000000}"/>
    <cellStyle name="Percent 28" xfId="171" xr:uid="{00000000-0005-0000-0000-0000AC000000}"/>
    <cellStyle name="Percent 29" xfId="172" xr:uid="{00000000-0005-0000-0000-0000AD000000}"/>
    <cellStyle name="Percent 3" xfId="173" xr:uid="{00000000-0005-0000-0000-0000AE000000}"/>
    <cellStyle name="Percent 30" xfId="174" xr:uid="{00000000-0005-0000-0000-0000AF000000}"/>
    <cellStyle name="Percent 4" xfId="175" xr:uid="{00000000-0005-0000-0000-0000B0000000}"/>
    <cellStyle name="Percent 5" xfId="176" xr:uid="{00000000-0005-0000-0000-0000B1000000}"/>
    <cellStyle name="Percent 6" xfId="177" xr:uid="{00000000-0005-0000-0000-0000B2000000}"/>
    <cellStyle name="Percent 7" xfId="178" xr:uid="{00000000-0005-0000-0000-0000B3000000}"/>
    <cellStyle name="Percent 8" xfId="179" xr:uid="{00000000-0005-0000-0000-0000B4000000}"/>
    <cellStyle name="Percent 9" xfId="180" xr:uid="{00000000-0005-0000-0000-0000B5000000}"/>
  </cellStyles>
  <dxfs count="0"/>
  <tableStyles count="0" defaultTableStyle="TableStyleMedium2" defaultPivotStyle="PivotStyleLight16"/>
  <colors>
    <mruColors>
      <color rgb="FFFF99FF"/>
      <color rgb="FFFF00FF"/>
      <color rgb="FFCC66FF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richards\AppData\Local\Microsoft\Windows\Temporary%20Internet%20Files\Content.Outlook\J672E4DA\B%20Schedule%20-%20Ver%202%204%20-%20Adjust%20Budget%202011-201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Louisa\AppData\Local\Microsoft\Windows\Temporary%20Internet%20Files\Content.Outlook\2TPQD5KT\A1%20Schedule%20Ba-Phalaborwa%20Municipality%202010_201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A1%20Schedule%20-%20Ver%202%203%20%20%20-%2002%20December%2020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"/>
      <sheetName val="Instructions"/>
      <sheetName val="Template names"/>
      <sheetName val="Lookup and lists"/>
      <sheetName val="Org structure"/>
      <sheetName val="Contacts"/>
      <sheetName val="B1-Sum"/>
      <sheetName val="B2-FinPerf SC"/>
      <sheetName val="B2B"/>
      <sheetName val="B3-FinPerf V"/>
      <sheetName val="B3B"/>
      <sheetName val="B4-FinPerf RE"/>
      <sheetName val="B5-Capex"/>
      <sheetName val="B5B"/>
      <sheetName val="B6-FinPos"/>
      <sheetName val="B7-CFlow"/>
      <sheetName val="B8-ResRecon"/>
      <sheetName val="B9-Asset"/>
      <sheetName val="B10-SerDel"/>
      <sheetName val="SB1"/>
      <sheetName val="SB2"/>
      <sheetName val="SB3"/>
      <sheetName val="SB4"/>
      <sheetName val="SB5"/>
      <sheetName val="SB6"/>
      <sheetName val="SB7"/>
      <sheetName val="SB8"/>
      <sheetName val="SB9"/>
      <sheetName val="SB10"/>
      <sheetName val="SB11"/>
      <sheetName val="SB12"/>
      <sheetName val="SB13"/>
      <sheetName val="SB14"/>
      <sheetName val="SB15"/>
      <sheetName val="SB16"/>
      <sheetName val="SB17"/>
      <sheetName val="SB18a"/>
      <sheetName val="SB18b"/>
      <sheetName val="SB18c"/>
      <sheetName val="SB18d"/>
      <sheetName val="SB19"/>
      <sheetName val="SB20"/>
    </sheetNames>
    <sheetDataSet>
      <sheetData sheetId="0"/>
      <sheetData sheetId="1">
        <row r="10">
          <cell r="X10" t="str">
            <v>01/02/2012</v>
          </cell>
        </row>
      </sheetData>
      <sheetData sheetId="2">
        <row r="5">
          <cell r="B5" t="str">
            <v>Budget Year 2011/12</v>
          </cell>
        </row>
        <row r="11">
          <cell r="B11" t="str">
            <v>Outcome</v>
          </cell>
        </row>
        <row r="14">
          <cell r="B14" t="str">
            <v>Adjusted Budget</v>
          </cell>
        </row>
        <row r="18">
          <cell r="B18" t="str">
            <v>Budget Year +2 2013/14</v>
          </cell>
        </row>
        <row r="21">
          <cell r="B21" t="str">
            <v>Ref</v>
          </cell>
        </row>
        <row r="22">
          <cell r="B22" t="str">
            <v>References</v>
          </cell>
        </row>
        <row r="90">
          <cell r="B90" t="str">
            <v>Supporting Table SB14 Adjustments Budget - monthly revenue and expenditure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"/>
      <sheetName val="Instructions"/>
      <sheetName val="Template names"/>
      <sheetName val="Lookup and lists"/>
      <sheetName val="Org structure"/>
      <sheetName val="Contacts"/>
      <sheetName val="A1-Sum"/>
      <sheetName val="A2-FinPerf SC"/>
      <sheetName val="A2A"/>
      <sheetName val="A3-FinPerf V"/>
      <sheetName val="A3A"/>
      <sheetName val="A4-FinPerf RE"/>
      <sheetName val="A5-Capex"/>
      <sheetName val="A5A"/>
      <sheetName val="A6-FinPos"/>
      <sheetName val="A7-CFlow"/>
      <sheetName val="A8-ResRecon"/>
      <sheetName val="A9-Asset"/>
      <sheetName val="A10-SerDel"/>
      <sheetName val="SA1"/>
      <sheetName val="SA2"/>
      <sheetName val="SA3"/>
      <sheetName val="SA4"/>
      <sheetName val="SA5"/>
      <sheetName val="SA6"/>
      <sheetName val="SA7"/>
      <sheetName val="SA8"/>
      <sheetName val="SA9"/>
      <sheetName val="SA10"/>
      <sheetName val="SA11"/>
      <sheetName val="SA12 &amp;13"/>
      <sheetName val="SA14"/>
      <sheetName val="SA15"/>
      <sheetName val="SA16"/>
      <sheetName val="SA17"/>
      <sheetName val="SA18"/>
      <sheetName val="SA19"/>
      <sheetName val="SA20"/>
      <sheetName val="SA21"/>
      <sheetName val="SA22"/>
      <sheetName val="SA23"/>
      <sheetName val="SA24"/>
      <sheetName val="SA25"/>
      <sheetName val="SA26"/>
      <sheetName val="SA27"/>
      <sheetName val="SA28"/>
      <sheetName val="SA29"/>
      <sheetName val="SA30"/>
      <sheetName val="SA31"/>
      <sheetName val="SA32"/>
      <sheetName val="SA33"/>
      <sheetName val="SA34a"/>
      <sheetName val="SA34b"/>
      <sheetName val="SA34c"/>
      <sheetName val="SA35"/>
      <sheetName val="SA36"/>
      <sheetName val="SA37"/>
      <sheetName val="NERF"/>
      <sheetName val="MSCOA"/>
      <sheetName val="Compliance assessment"/>
    </sheetNames>
    <sheetDataSet>
      <sheetData sheetId="0" refreshError="1"/>
      <sheetData sheetId="1" refreshError="1"/>
      <sheetData sheetId="2" refreshError="1">
        <row r="15">
          <cell r="B15" t="str">
            <v>Budget Year 2010/11</v>
          </cell>
        </row>
        <row r="16">
          <cell r="B16" t="str">
            <v>Budget Year +1 2011/12</v>
          </cell>
        </row>
        <row r="17">
          <cell r="B17" t="str">
            <v>Budget Year +2 2012/13</v>
          </cell>
        </row>
        <row r="30">
          <cell r="B30" t="str">
            <v>Description</v>
          </cell>
        </row>
        <row r="33">
          <cell r="B33" t="str">
            <v>Ref</v>
          </cell>
        </row>
        <row r="93">
          <cell r="B93" t="str">
            <v>LIM334 Ba-Phalaborwa</v>
          </cell>
        </row>
        <row r="138">
          <cell r="B138" t="str">
            <v>Supporting Table SA28 Budgeted monthly capital expenditure (municipal vote)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"/>
      <sheetName val="Instructions"/>
      <sheetName val="Template names"/>
      <sheetName val="Lookup and lists"/>
      <sheetName val="Org structure"/>
      <sheetName val="Contacts"/>
      <sheetName val="A1-Sum"/>
      <sheetName val="A2-FinPerf SC"/>
      <sheetName val="A2A"/>
      <sheetName val="A3-FinPerf V"/>
      <sheetName val="A3A"/>
      <sheetName val="A4-FinPerf RE"/>
      <sheetName val="A5-Capex"/>
      <sheetName val="A5A"/>
      <sheetName val="A6-FinPos"/>
      <sheetName val="A7-CFlow"/>
      <sheetName val="A8-ResRecon"/>
      <sheetName val="A9-Asset"/>
      <sheetName val="A10-SerDel"/>
      <sheetName val="SA1"/>
      <sheetName val="SA2"/>
      <sheetName val="SA3"/>
      <sheetName val="SA4"/>
      <sheetName val="SA5"/>
      <sheetName val="SA6"/>
      <sheetName val="SA7"/>
      <sheetName val="SA8"/>
      <sheetName val="SA9"/>
      <sheetName val="SA10"/>
      <sheetName val="SA11"/>
      <sheetName val="SA12 &amp;13"/>
      <sheetName val="SA14"/>
      <sheetName val="SA15"/>
      <sheetName val="SA16"/>
      <sheetName val="SA17"/>
      <sheetName val="SA18"/>
      <sheetName val="SA19"/>
      <sheetName val="SA20"/>
      <sheetName val="SA21"/>
      <sheetName val="SA22"/>
      <sheetName val="SA23"/>
      <sheetName val="SA24"/>
      <sheetName val="SA25"/>
      <sheetName val="SA26"/>
      <sheetName val="SA27"/>
      <sheetName val="SA28"/>
      <sheetName val="SA29"/>
      <sheetName val="SA30"/>
      <sheetName val="SA31"/>
      <sheetName val="SA32"/>
      <sheetName val="SA33"/>
      <sheetName val="SA34a"/>
      <sheetName val="SA34b"/>
      <sheetName val="SA34c"/>
      <sheetName val="SA35"/>
      <sheetName val="SA36"/>
      <sheetName val="SA37"/>
      <sheetName val="NERF"/>
      <sheetName val="MSCOA"/>
      <sheetName val="Compliance assessment"/>
      <sheetName val="Sheet1"/>
    </sheetNames>
    <sheetDataSet>
      <sheetData sheetId="0"/>
      <sheetData sheetId="1"/>
      <sheetData sheetId="2">
        <row r="135">
          <cell r="B135" t="str">
            <v>Supporting Table SA25 Budgeted monthly revenue and expenditure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35A339-82A7-4743-A69F-08F18DEE7F7E}">
  <dimension ref="A1:AJ189"/>
  <sheetViews>
    <sheetView tabSelected="1" view="pageBreakPreview" topLeftCell="D1" zoomScaleNormal="100" zoomScaleSheetLayoutView="100" workbookViewId="0">
      <pane ySplit="2" topLeftCell="A3" activePane="bottomLeft" state="frozen"/>
      <selection activeCell="A2" sqref="A2"/>
      <selection pane="bottomLeft" activeCell="G3" sqref="G3"/>
    </sheetView>
  </sheetViews>
  <sheetFormatPr defaultColWidth="9.109375" defaultRowHeight="10.199999999999999" x14ac:dyDescent="0.3"/>
  <cols>
    <col min="1" max="1" width="18.21875" style="10" customWidth="1"/>
    <col min="2" max="2" width="35.88671875" style="10" customWidth="1"/>
    <col min="3" max="3" width="40.88671875" style="10" customWidth="1"/>
    <col min="4" max="4" width="16.44140625" style="59" customWidth="1"/>
    <col min="5" max="5" width="13.33203125" style="10" customWidth="1"/>
    <col min="6" max="6" width="14.88671875" style="10" customWidth="1"/>
    <col min="7" max="7" width="15" style="10" customWidth="1"/>
    <col min="8" max="8" width="19.109375" style="11" customWidth="1"/>
    <col min="9" max="9" width="15.109375" style="11" customWidth="1"/>
    <col min="10" max="10" width="16.33203125" style="11" customWidth="1"/>
    <col min="11" max="11" width="11" style="10" customWidth="1"/>
    <col min="12" max="12" width="15.77734375" style="1" customWidth="1"/>
    <col min="13" max="16384" width="9.109375" style="10"/>
  </cols>
  <sheetData>
    <row r="1" spans="1:12" ht="31.2" customHeight="1" thickBot="1" x14ac:dyDescent="0.35">
      <c r="A1" s="39" t="s">
        <v>175</v>
      </c>
      <c r="B1" s="14"/>
      <c r="C1" s="14"/>
      <c r="D1" s="85" t="s">
        <v>416</v>
      </c>
      <c r="E1" s="14"/>
      <c r="F1" s="14"/>
      <c r="G1" s="14"/>
      <c r="H1" s="14"/>
      <c r="I1" s="14"/>
      <c r="J1" s="14"/>
      <c r="K1" s="40"/>
      <c r="L1" s="37"/>
    </row>
    <row r="2" spans="1:12" s="35" customFormat="1" ht="48" customHeight="1" x14ac:dyDescent="0.3">
      <c r="A2" s="78" t="s">
        <v>0</v>
      </c>
      <c r="B2" s="79" t="s">
        <v>1</v>
      </c>
      <c r="C2" s="79" t="s">
        <v>2</v>
      </c>
      <c r="D2" s="80" t="s">
        <v>8</v>
      </c>
      <c r="E2" s="81" t="s">
        <v>10</v>
      </c>
      <c r="F2" s="81" t="s">
        <v>3</v>
      </c>
      <c r="G2" s="81" t="s">
        <v>4</v>
      </c>
      <c r="H2" s="82" t="s">
        <v>7</v>
      </c>
      <c r="I2" s="82" t="s">
        <v>6</v>
      </c>
      <c r="J2" s="82" t="s">
        <v>5</v>
      </c>
      <c r="K2" s="83" t="s">
        <v>9</v>
      </c>
      <c r="L2" s="84" t="s">
        <v>107</v>
      </c>
    </row>
    <row r="3" spans="1:12" s="60" customFormat="1" ht="48" customHeight="1" x14ac:dyDescent="0.3">
      <c r="A3" s="24" t="s">
        <v>275</v>
      </c>
      <c r="B3" s="25" t="s">
        <v>277</v>
      </c>
      <c r="C3" s="25" t="s">
        <v>276</v>
      </c>
      <c r="D3" s="52">
        <v>5617383.0800000001</v>
      </c>
      <c r="E3" s="27">
        <v>42066</v>
      </c>
      <c r="F3" s="27">
        <v>42066</v>
      </c>
      <c r="G3" s="27">
        <v>42185</v>
      </c>
      <c r="H3" s="21">
        <v>6087360.5999999996</v>
      </c>
      <c r="I3" s="21">
        <v>469977.52</v>
      </c>
      <c r="J3" s="12">
        <f t="shared" ref="J3:J69" si="0">D3-H3+I3</f>
        <v>4.6566128730773926E-10</v>
      </c>
      <c r="K3" s="28" t="s">
        <v>17</v>
      </c>
      <c r="L3" s="25"/>
    </row>
    <row r="4" spans="1:12" s="60" customFormat="1" ht="48" customHeight="1" x14ac:dyDescent="0.3">
      <c r="A4" s="25" t="s">
        <v>266</v>
      </c>
      <c r="B4" s="25" t="s">
        <v>268</v>
      </c>
      <c r="C4" s="25" t="s">
        <v>267</v>
      </c>
      <c r="D4" s="52">
        <v>32867352.690000001</v>
      </c>
      <c r="E4" s="27">
        <v>42884</v>
      </c>
      <c r="F4" s="27">
        <v>42905</v>
      </c>
      <c r="G4" s="27">
        <v>43646</v>
      </c>
      <c r="H4" s="21">
        <v>31726816.199999999</v>
      </c>
      <c r="I4" s="21"/>
      <c r="J4" s="12">
        <f t="shared" si="0"/>
        <v>1140536.4900000021</v>
      </c>
      <c r="K4" s="28" t="s">
        <v>17</v>
      </c>
      <c r="L4" s="25"/>
    </row>
    <row r="5" spans="1:12" s="60" customFormat="1" ht="48" customHeight="1" x14ac:dyDescent="0.3">
      <c r="A5" s="25" t="s">
        <v>284</v>
      </c>
      <c r="B5" s="25" t="s">
        <v>277</v>
      </c>
      <c r="C5" s="25" t="s">
        <v>285</v>
      </c>
      <c r="D5" s="52">
        <v>295043.98139999999</v>
      </c>
      <c r="E5" s="27">
        <v>42809</v>
      </c>
      <c r="F5" s="27">
        <v>42814</v>
      </c>
      <c r="G5" s="27">
        <v>42916</v>
      </c>
      <c r="H5" s="21">
        <v>602373.81999999995</v>
      </c>
      <c r="I5" s="26">
        <v>712606.24</v>
      </c>
      <c r="J5" s="12">
        <f t="shared" si="0"/>
        <v>405276.40140000003</v>
      </c>
      <c r="K5" s="28" t="s">
        <v>17</v>
      </c>
      <c r="L5" s="25"/>
    </row>
    <row r="6" spans="1:12" s="60" customFormat="1" ht="48" customHeight="1" x14ac:dyDescent="0.3">
      <c r="A6" s="25" t="s">
        <v>290</v>
      </c>
      <c r="B6" s="25" t="s">
        <v>268</v>
      </c>
      <c r="C6" s="25" t="s">
        <v>289</v>
      </c>
      <c r="D6" s="52">
        <v>35001708.630000003</v>
      </c>
      <c r="E6" s="27">
        <v>43028</v>
      </c>
      <c r="F6" s="27">
        <v>43059</v>
      </c>
      <c r="G6" s="27">
        <v>44156</v>
      </c>
      <c r="H6" s="21">
        <v>32080592.91</v>
      </c>
      <c r="I6" s="21"/>
      <c r="J6" s="12">
        <f t="shared" si="0"/>
        <v>2921115.7200000025</v>
      </c>
      <c r="K6" s="28" t="s">
        <v>17</v>
      </c>
      <c r="L6" s="25"/>
    </row>
    <row r="7" spans="1:12" s="60" customFormat="1" ht="48" customHeight="1" x14ac:dyDescent="0.3">
      <c r="A7" s="25" t="s">
        <v>412</v>
      </c>
      <c r="B7" s="25" t="s">
        <v>413</v>
      </c>
      <c r="C7" s="25" t="s">
        <v>414</v>
      </c>
      <c r="D7" s="52">
        <v>964912.28</v>
      </c>
      <c r="E7" s="27">
        <v>42747</v>
      </c>
      <c r="F7" s="27">
        <v>42747</v>
      </c>
      <c r="G7" s="27" t="s">
        <v>415</v>
      </c>
      <c r="H7" s="21"/>
      <c r="I7" s="21"/>
      <c r="J7" s="12"/>
      <c r="K7" s="28" t="s">
        <v>17</v>
      </c>
      <c r="L7" s="5" t="s">
        <v>108</v>
      </c>
    </row>
    <row r="8" spans="1:12" s="60" customFormat="1" ht="48" customHeight="1" x14ac:dyDescent="0.3">
      <c r="A8" s="25" t="s">
        <v>293</v>
      </c>
      <c r="B8" s="25" t="s">
        <v>291</v>
      </c>
      <c r="C8" s="25" t="s">
        <v>292</v>
      </c>
      <c r="D8" s="53">
        <v>342000</v>
      </c>
      <c r="E8" s="27">
        <v>42811</v>
      </c>
      <c r="F8" s="25" t="s">
        <v>410</v>
      </c>
      <c r="G8" s="27">
        <v>42916</v>
      </c>
      <c r="H8" s="21">
        <v>342000</v>
      </c>
      <c r="I8" s="21"/>
      <c r="J8" s="12">
        <f t="shared" si="0"/>
        <v>0</v>
      </c>
      <c r="K8" s="28" t="s">
        <v>17</v>
      </c>
      <c r="L8" s="25"/>
    </row>
    <row r="9" spans="1:12" s="60" customFormat="1" ht="48" customHeight="1" x14ac:dyDescent="0.3">
      <c r="A9" s="24" t="s">
        <v>278</v>
      </c>
      <c r="B9" s="25" t="s">
        <v>280</v>
      </c>
      <c r="C9" s="24" t="s">
        <v>279</v>
      </c>
      <c r="D9" s="52">
        <v>6454920.8899999997</v>
      </c>
      <c r="E9" s="27">
        <v>42095</v>
      </c>
      <c r="F9" s="27">
        <v>42095</v>
      </c>
      <c r="G9" s="27">
        <v>42185</v>
      </c>
      <c r="H9" s="21">
        <v>6624067.8600000003</v>
      </c>
      <c r="I9" s="21">
        <v>169146.97</v>
      </c>
      <c r="J9" s="12">
        <f t="shared" si="0"/>
        <v>-6.6938810050487518E-10</v>
      </c>
      <c r="K9" s="28" t="s">
        <v>17</v>
      </c>
      <c r="L9" s="25"/>
    </row>
    <row r="10" spans="1:12" s="60" customFormat="1" ht="48" customHeight="1" x14ac:dyDescent="0.3">
      <c r="A10" s="25" t="s">
        <v>272</v>
      </c>
      <c r="B10" s="25" t="s">
        <v>274</v>
      </c>
      <c r="C10" s="25" t="s">
        <v>273</v>
      </c>
      <c r="D10" s="52">
        <v>30419651.760000002</v>
      </c>
      <c r="E10" s="27">
        <v>42916</v>
      </c>
      <c r="F10" s="27">
        <v>42929</v>
      </c>
      <c r="G10" s="27">
        <v>43250</v>
      </c>
      <c r="H10" s="21">
        <v>30419651.760000002</v>
      </c>
      <c r="I10" s="21"/>
      <c r="J10" s="12">
        <f t="shared" si="0"/>
        <v>0</v>
      </c>
      <c r="K10" s="28" t="s">
        <v>17</v>
      </c>
      <c r="L10" s="25"/>
    </row>
    <row r="11" spans="1:12" s="60" customFormat="1" ht="48" customHeight="1" x14ac:dyDescent="0.3">
      <c r="A11" s="25" t="s">
        <v>311</v>
      </c>
      <c r="B11" s="25" t="s">
        <v>309</v>
      </c>
      <c r="C11" s="25" t="s">
        <v>310</v>
      </c>
      <c r="D11" s="52">
        <f>399999.9966+1788972.86</f>
        <v>2188972.8566000001</v>
      </c>
      <c r="E11" s="27">
        <v>42788</v>
      </c>
      <c r="F11" s="27">
        <v>42849</v>
      </c>
      <c r="G11" s="27">
        <v>42916</v>
      </c>
      <c r="H11" s="21">
        <v>2188972.89</v>
      </c>
      <c r="I11" s="21"/>
      <c r="J11" s="12">
        <f t="shared" si="0"/>
        <v>-3.340000007301569E-2</v>
      </c>
      <c r="K11" s="28" t="s">
        <v>17</v>
      </c>
      <c r="L11" s="25"/>
    </row>
    <row r="12" spans="1:12" s="60" customFormat="1" ht="48" customHeight="1" x14ac:dyDescent="0.3">
      <c r="A12" s="25" t="s">
        <v>269</v>
      </c>
      <c r="B12" s="25" t="s">
        <v>271</v>
      </c>
      <c r="C12" s="25" t="s">
        <v>270</v>
      </c>
      <c r="D12" s="52">
        <v>775558.61</v>
      </c>
      <c r="E12" s="27">
        <v>42850</v>
      </c>
      <c r="F12" s="27">
        <v>42877</v>
      </c>
      <c r="G12" s="27">
        <v>42977</v>
      </c>
      <c r="H12" s="21">
        <v>729825.45</v>
      </c>
      <c r="I12" s="21"/>
      <c r="J12" s="12">
        <f t="shared" si="0"/>
        <v>45733.160000000033</v>
      </c>
      <c r="K12" s="28" t="s">
        <v>17</v>
      </c>
      <c r="L12" s="25"/>
    </row>
    <row r="13" spans="1:12" s="60" customFormat="1" ht="48" customHeight="1" x14ac:dyDescent="0.3">
      <c r="A13" s="25" t="s">
        <v>286</v>
      </c>
      <c r="B13" s="25" t="s">
        <v>288</v>
      </c>
      <c r="C13" s="25" t="s">
        <v>287</v>
      </c>
      <c r="D13" s="52">
        <v>5446801.7300000004</v>
      </c>
      <c r="E13" s="27">
        <v>42817</v>
      </c>
      <c r="F13" s="27">
        <v>42864</v>
      </c>
      <c r="G13" s="27">
        <v>42916</v>
      </c>
      <c r="H13" s="21">
        <v>4140829.84</v>
      </c>
      <c r="I13" s="21"/>
      <c r="J13" s="12">
        <f t="shared" si="0"/>
        <v>1305971.8900000006</v>
      </c>
      <c r="K13" s="28" t="s">
        <v>17</v>
      </c>
      <c r="L13" s="25"/>
    </row>
    <row r="14" spans="1:12" s="60" customFormat="1" ht="48" customHeight="1" x14ac:dyDescent="0.3">
      <c r="A14" s="24" t="s">
        <v>263</v>
      </c>
      <c r="B14" s="25" t="s">
        <v>265</v>
      </c>
      <c r="C14" s="25" t="s">
        <v>264</v>
      </c>
      <c r="D14" s="52">
        <f>300000+922598.93</f>
        <v>1222598.9300000002</v>
      </c>
      <c r="E14" s="27">
        <v>42792</v>
      </c>
      <c r="F14" s="27">
        <v>42905</v>
      </c>
      <c r="G14" s="27">
        <v>42996</v>
      </c>
      <c r="H14" s="21">
        <v>928162.99</v>
      </c>
      <c r="I14" s="21"/>
      <c r="J14" s="12">
        <f t="shared" si="0"/>
        <v>294435.94000000018</v>
      </c>
      <c r="K14" s="28" t="s">
        <v>17</v>
      </c>
      <c r="L14" s="25"/>
    </row>
    <row r="15" spans="1:12" s="60" customFormat="1" ht="48" customHeight="1" x14ac:dyDescent="0.3">
      <c r="A15" s="25" t="s">
        <v>320</v>
      </c>
      <c r="B15" s="25" t="s">
        <v>318</v>
      </c>
      <c r="C15" s="25" t="s">
        <v>319</v>
      </c>
      <c r="D15" s="52">
        <v>4874820.21</v>
      </c>
      <c r="E15" s="27">
        <v>43105</v>
      </c>
      <c r="F15" s="27">
        <v>43110</v>
      </c>
      <c r="G15" s="27">
        <v>44207</v>
      </c>
      <c r="H15" s="21">
        <v>4874820.21</v>
      </c>
      <c r="I15" s="21"/>
      <c r="J15" s="12">
        <f t="shared" si="0"/>
        <v>0</v>
      </c>
      <c r="K15" s="28" t="s">
        <v>17</v>
      </c>
      <c r="L15" s="25"/>
    </row>
    <row r="16" spans="1:12" s="60" customFormat="1" ht="48" customHeight="1" x14ac:dyDescent="0.3">
      <c r="A16" s="25" t="s">
        <v>322</v>
      </c>
      <c r="B16" s="25" t="s">
        <v>321</v>
      </c>
      <c r="C16" s="25" t="s">
        <v>316</v>
      </c>
      <c r="D16" s="54">
        <f>5195341.568+1463665.24</f>
        <v>6659006.8080000002</v>
      </c>
      <c r="E16" s="27">
        <v>43300</v>
      </c>
      <c r="F16" s="27">
        <v>43300</v>
      </c>
      <c r="G16" s="27">
        <v>44395</v>
      </c>
      <c r="H16" s="21">
        <v>8373115.9500000002</v>
      </c>
      <c r="I16" s="21">
        <v>1714109.14</v>
      </c>
      <c r="J16" s="12">
        <f t="shared" si="0"/>
        <v>-2.0000000949949026E-3</v>
      </c>
      <c r="K16" s="28" t="s">
        <v>17</v>
      </c>
      <c r="L16" s="25"/>
    </row>
    <row r="17" spans="1:12" s="60" customFormat="1" ht="48" customHeight="1" x14ac:dyDescent="0.3">
      <c r="A17" s="25" t="s">
        <v>325</v>
      </c>
      <c r="B17" s="25" t="s">
        <v>323</v>
      </c>
      <c r="C17" s="25" t="s">
        <v>324</v>
      </c>
      <c r="D17" s="54">
        <v>4676355.33</v>
      </c>
      <c r="E17" s="27">
        <v>43360</v>
      </c>
      <c r="F17" s="27">
        <v>43363</v>
      </c>
      <c r="G17" s="27">
        <v>44561</v>
      </c>
      <c r="H17" s="21">
        <v>4675186.24</v>
      </c>
      <c r="I17" s="21"/>
      <c r="J17" s="12">
        <f t="shared" si="0"/>
        <v>1169.089999999851</v>
      </c>
      <c r="K17" s="28" t="s">
        <v>17</v>
      </c>
      <c r="L17" s="25"/>
    </row>
    <row r="18" spans="1:12" s="60" customFormat="1" ht="48" customHeight="1" x14ac:dyDescent="0.3">
      <c r="A18" s="25" t="s">
        <v>328</v>
      </c>
      <c r="B18" s="25" t="s">
        <v>326</v>
      </c>
      <c r="C18" s="25" t="s">
        <v>327</v>
      </c>
      <c r="D18" s="54">
        <v>38308914.969999999</v>
      </c>
      <c r="E18" s="27">
        <v>43349</v>
      </c>
      <c r="F18" s="29">
        <v>43353</v>
      </c>
      <c r="G18" s="29">
        <v>44265</v>
      </c>
      <c r="H18" s="30">
        <v>24162792.879999999</v>
      </c>
      <c r="I18" s="30"/>
      <c r="J18" s="12">
        <f t="shared" si="0"/>
        <v>14146122.09</v>
      </c>
      <c r="K18" s="28" t="s">
        <v>17</v>
      </c>
      <c r="L18" s="25"/>
    </row>
    <row r="19" spans="1:12" s="62" customFormat="1" ht="36" customHeight="1" x14ac:dyDescent="0.3">
      <c r="A19" s="25" t="s">
        <v>343</v>
      </c>
      <c r="B19" s="25" t="s">
        <v>341</v>
      </c>
      <c r="C19" s="25" t="s">
        <v>342</v>
      </c>
      <c r="D19" s="54" t="s">
        <v>398</v>
      </c>
      <c r="E19" s="27">
        <v>43364</v>
      </c>
      <c r="F19" s="27">
        <v>43364</v>
      </c>
      <c r="G19" s="41">
        <v>44460</v>
      </c>
      <c r="H19" s="61"/>
      <c r="I19" s="61"/>
      <c r="J19" s="61"/>
      <c r="K19" s="28" t="s">
        <v>17</v>
      </c>
      <c r="L19" s="5" t="s">
        <v>108</v>
      </c>
    </row>
    <row r="20" spans="1:12" s="62" customFormat="1" ht="36" customHeight="1" x14ac:dyDescent="0.3">
      <c r="A20" s="25" t="s">
        <v>343</v>
      </c>
      <c r="B20" s="25" t="s">
        <v>344</v>
      </c>
      <c r="C20" s="25" t="s">
        <v>342</v>
      </c>
      <c r="D20" s="54" t="s">
        <v>398</v>
      </c>
      <c r="E20" s="27">
        <v>43364</v>
      </c>
      <c r="F20" s="27">
        <v>43364</v>
      </c>
      <c r="G20" s="41">
        <v>44460</v>
      </c>
      <c r="H20" s="61"/>
      <c r="I20" s="61"/>
      <c r="J20" s="61"/>
      <c r="K20" s="28" t="s">
        <v>17</v>
      </c>
      <c r="L20" s="5" t="s">
        <v>108</v>
      </c>
    </row>
    <row r="21" spans="1:12" s="62" customFormat="1" ht="36" customHeight="1" x14ac:dyDescent="0.3">
      <c r="A21" s="25" t="s">
        <v>346</v>
      </c>
      <c r="B21" s="25" t="s">
        <v>345</v>
      </c>
      <c r="C21" s="25" t="s">
        <v>342</v>
      </c>
      <c r="D21" s="54" t="s">
        <v>398</v>
      </c>
      <c r="E21" s="27">
        <v>43364</v>
      </c>
      <c r="F21" s="27">
        <v>43364</v>
      </c>
      <c r="G21" s="41">
        <v>44460</v>
      </c>
      <c r="H21" s="61"/>
      <c r="I21" s="61"/>
      <c r="J21" s="61"/>
      <c r="K21" s="28" t="s">
        <v>17</v>
      </c>
      <c r="L21" s="5" t="s">
        <v>108</v>
      </c>
    </row>
    <row r="22" spans="1:12" s="62" customFormat="1" ht="36" customHeight="1" x14ac:dyDescent="0.3">
      <c r="A22" s="25" t="s">
        <v>343</v>
      </c>
      <c r="B22" s="25" t="s">
        <v>347</v>
      </c>
      <c r="C22" s="25" t="s">
        <v>342</v>
      </c>
      <c r="D22" s="54" t="s">
        <v>398</v>
      </c>
      <c r="E22" s="27">
        <v>43364</v>
      </c>
      <c r="F22" s="27">
        <v>43364</v>
      </c>
      <c r="G22" s="41">
        <v>44460</v>
      </c>
      <c r="H22" s="61"/>
      <c r="I22" s="61"/>
      <c r="J22" s="61"/>
      <c r="K22" s="28" t="s">
        <v>17</v>
      </c>
      <c r="L22" s="5" t="s">
        <v>108</v>
      </c>
    </row>
    <row r="23" spans="1:12" s="62" customFormat="1" ht="36" customHeight="1" x14ac:dyDescent="0.3">
      <c r="A23" s="25" t="s">
        <v>350</v>
      </c>
      <c r="B23" s="25" t="s">
        <v>348</v>
      </c>
      <c r="C23" s="25" t="s">
        <v>349</v>
      </c>
      <c r="D23" s="54" t="s">
        <v>401</v>
      </c>
      <c r="E23" s="27">
        <v>43385</v>
      </c>
      <c r="F23" s="41">
        <v>43399</v>
      </c>
      <c r="G23" s="41">
        <v>44495</v>
      </c>
      <c r="H23" s="61"/>
      <c r="I23" s="61"/>
      <c r="J23" s="61"/>
      <c r="K23" s="28" t="s">
        <v>17</v>
      </c>
      <c r="L23" s="5" t="s">
        <v>108</v>
      </c>
    </row>
    <row r="24" spans="1:12" s="62" customFormat="1" ht="36" customHeight="1" x14ac:dyDescent="0.3">
      <c r="A24" s="25" t="s">
        <v>350</v>
      </c>
      <c r="B24" s="25" t="s">
        <v>351</v>
      </c>
      <c r="C24" s="25" t="s">
        <v>349</v>
      </c>
      <c r="D24" s="54" t="s">
        <v>401</v>
      </c>
      <c r="E24" s="27">
        <v>43385</v>
      </c>
      <c r="F24" s="41">
        <v>43399</v>
      </c>
      <c r="G24" s="41">
        <v>44495</v>
      </c>
      <c r="H24" s="61"/>
      <c r="I24" s="61"/>
      <c r="J24" s="61"/>
      <c r="K24" s="28" t="s">
        <v>17</v>
      </c>
      <c r="L24" s="5" t="s">
        <v>108</v>
      </c>
    </row>
    <row r="25" spans="1:12" s="62" customFormat="1" ht="36" customHeight="1" x14ac:dyDescent="0.3">
      <c r="A25" s="25" t="s">
        <v>350</v>
      </c>
      <c r="B25" s="25" t="s">
        <v>352</v>
      </c>
      <c r="C25" s="25" t="s">
        <v>349</v>
      </c>
      <c r="D25" s="54" t="s">
        <v>401</v>
      </c>
      <c r="E25" s="27">
        <v>43385</v>
      </c>
      <c r="F25" s="41">
        <v>43399</v>
      </c>
      <c r="G25" s="41">
        <v>44495</v>
      </c>
      <c r="H25" s="61"/>
      <c r="I25" s="61"/>
      <c r="J25" s="61"/>
      <c r="K25" s="28" t="s">
        <v>17</v>
      </c>
      <c r="L25" s="5" t="s">
        <v>108</v>
      </c>
    </row>
    <row r="26" spans="1:12" s="62" customFormat="1" ht="36" customHeight="1" x14ac:dyDescent="0.3">
      <c r="A26" s="25" t="s">
        <v>350</v>
      </c>
      <c r="B26" s="25" t="s">
        <v>353</v>
      </c>
      <c r="C26" s="25" t="s">
        <v>349</v>
      </c>
      <c r="D26" s="54" t="s">
        <v>401</v>
      </c>
      <c r="E26" s="27">
        <v>43385</v>
      </c>
      <c r="F26" s="41">
        <v>43399</v>
      </c>
      <c r="G26" s="41">
        <v>44495</v>
      </c>
      <c r="H26" s="61"/>
      <c r="I26" s="61"/>
      <c r="J26" s="61"/>
      <c r="K26" s="28" t="s">
        <v>17</v>
      </c>
      <c r="L26" s="5" t="s">
        <v>108</v>
      </c>
    </row>
    <row r="27" spans="1:12" s="62" customFormat="1" ht="36" customHeight="1" x14ac:dyDescent="0.3">
      <c r="A27" s="25" t="s">
        <v>355</v>
      </c>
      <c r="B27" s="25" t="s">
        <v>354</v>
      </c>
      <c r="C27" s="25" t="s">
        <v>349</v>
      </c>
      <c r="D27" s="54" t="s">
        <v>401</v>
      </c>
      <c r="E27" s="27">
        <v>43385</v>
      </c>
      <c r="F27" s="41">
        <v>43399</v>
      </c>
      <c r="G27" s="41">
        <v>44495</v>
      </c>
      <c r="H27" s="61"/>
      <c r="I27" s="61"/>
      <c r="J27" s="61"/>
      <c r="K27" s="28" t="s">
        <v>17</v>
      </c>
      <c r="L27" s="5" t="s">
        <v>108</v>
      </c>
    </row>
    <row r="28" spans="1:12" s="62" customFormat="1" ht="36" customHeight="1" x14ac:dyDescent="0.3">
      <c r="A28" s="25" t="s">
        <v>358</v>
      </c>
      <c r="B28" s="25" t="s">
        <v>356</v>
      </c>
      <c r="C28" s="25" t="s">
        <v>357</v>
      </c>
      <c r="D28" s="54" t="s">
        <v>402</v>
      </c>
      <c r="E28" s="27">
        <v>43399</v>
      </c>
      <c r="F28" s="41">
        <v>43399</v>
      </c>
      <c r="G28" s="41">
        <v>44495</v>
      </c>
      <c r="H28" s="61"/>
      <c r="I28" s="61"/>
      <c r="J28" s="61"/>
      <c r="K28" s="28" t="s">
        <v>17</v>
      </c>
      <c r="L28" s="5" t="s">
        <v>108</v>
      </c>
    </row>
    <row r="29" spans="1:12" s="62" customFormat="1" ht="36" customHeight="1" x14ac:dyDescent="0.3">
      <c r="A29" s="25" t="s">
        <v>358</v>
      </c>
      <c r="B29" s="25" t="s">
        <v>359</v>
      </c>
      <c r="C29" s="25" t="s">
        <v>357</v>
      </c>
      <c r="D29" s="54" t="s">
        <v>402</v>
      </c>
      <c r="E29" s="27">
        <v>43399</v>
      </c>
      <c r="F29" s="41">
        <v>43399</v>
      </c>
      <c r="G29" s="41">
        <v>44495</v>
      </c>
      <c r="H29" s="61"/>
      <c r="I29" s="61"/>
      <c r="J29" s="61"/>
      <c r="K29" s="28" t="s">
        <v>17</v>
      </c>
      <c r="L29" s="5" t="s">
        <v>108</v>
      </c>
    </row>
    <row r="30" spans="1:12" s="62" customFormat="1" ht="36" customHeight="1" x14ac:dyDescent="0.3">
      <c r="A30" s="25" t="s">
        <v>358</v>
      </c>
      <c r="B30" s="25" t="s">
        <v>360</v>
      </c>
      <c r="C30" s="25" t="s">
        <v>357</v>
      </c>
      <c r="D30" s="54" t="s">
        <v>402</v>
      </c>
      <c r="E30" s="27">
        <v>43399</v>
      </c>
      <c r="F30" s="41">
        <v>43399</v>
      </c>
      <c r="G30" s="41">
        <v>44495</v>
      </c>
      <c r="H30" s="61"/>
      <c r="I30" s="61"/>
      <c r="J30" s="61"/>
      <c r="K30" s="28" t="s">
        <v>17</v>
      </c>
      <c r="L30" s="5" t="s">
        <v>108</v>
      </c>
    </row>
    <row r="31" spans="1:12" s="62" customFormat="1" ht="36" customHeight="1" x14ac:dyDescent="0.3">
      <c r="A31" s="25" t="s">
        <v>358</v>
      </c>
      <c r="B31" s="25" t="s">
        <v>361</v>
      </c>
      <c r="C31" s="25" t="s">
        <v>357</v>
      </c>
      <c r="D31" s="54" t="s">
        <v>402</v>
      </c>
      <c r="E31" s="27">
        <v>43399</v>
      </c>
      <c r="F31" s="41">
        <v>43399</v>
      </c>
      <c r="G31" s="41">
        <v>44495</v>
      </c>
      <c r="H31" s="61"/>
      <c r="I31" s="61"/>
      <c r="J31" s="61"/>
      <c r="K31" s="28" t="s">
        <v>17</v>
      </c>
      <c r="L31" s="5" t="s">
        <v>108</v>
      </c>
    </row>
    <row r="32" spans="1:12" s="62" customFormat="1" ht="36" customHeight="1" x14ac:dyDescent="0.3">
      <c r="A32" s="25" t="s">
        <v>358</v>
      </c>
      <c r="B32" s="25" t="s">
        <v>362</v>
      </c>
      <c r="C32" s="25" t="s">
        <v>357</v>
      </c>
      <c r="D32" s="54" t="s">
        <v>402</v>
      </c>
      <c r="E32" s="27">
        <v>43399</v>
      </c>
      <c r="F32" s="41">
        <v>43399</v>
      </c>
      <c r="G32" s="41">
        <v>44495</v>
      </c>
      <c r="H32" s="61"/>
      <c r="I32" s="61"/>
      <c r="J32" s="61"/>
      <c r="K32" s="28" t="s">
        <v>17</v>
      </c>
      <c r="L32" s="5" t="s">
        <v>108</v>
      </c>
    </row>
    <row r="33" spans="1:12" s="62" customFormat="1" ht="36" customHeight="1" x14ac:dyDescent="0.3">
      <c r="A33" s="25" t="s">
        <v>365</v>
      </c>
      <c r="B33" s="25" t="s">
        <v>363</v>
      </c>
      <c r="C33" s="25" t="s">
        <v>364</v>
      </c>
      <c r="D33" s="54" t="s">
        <v>403</v>
      </c>
      <c r="E33" s="27">
        <v>43399</v>
      </c>
      <c r="F33" s="41">
        <v>43399</v>
      </c>
      <c r="G33" s="41">
        <v>44495</v>
      </c>
      <c r="H33" s="61"/>
      <c r="I33" s="61"/>
      <c r="J33" s="61"/>
      <c r="K33" s="28" t="s">
        <v>17</v>
      </c>
      <c r="L33" s="5" t="s">
        <v>108</v>
      </c>
    </row>
    <row r="34" spans="1:12" s="62" customFormat="1" ht="36" customHeight="1" x14ac:dyDescent="0.3">
      <c r="A34" s="25" t="s">
        <v>365</v>
      </c>
      <c r="B34" s="25" t="s">
        <v>366</v>
      </c>
      <c r="C34" s="25" t="s">
        <v>364</v>
      </c>
      <c r="D34" s="54" t="s">
        <v>403</v>
      </c>
      <c r="E34" s="27">
        <v>43399</v>
      </c>
      <c r="F34" s="41">
        <v>43399</v>
      </c>
      <c r="G34" s="41">
        <v>44495</v>
      </c>
      <c r="H34" s="61"/>
      <c r="I34" s="61"/>
      <c r="J34" s="61"/>
      <c r="K34" s="28" t="s">
        <v>17</v>
      </c>
      <c r="L34" s="5" t="s">
        <v>108</v>
      </c>
    </row>
    <row r="35" spans="1:12" s="62" customFormat="1" ht="36" customHeight="1" x14ac:dyDescent="0.3">
      <c r="A35" s="25" t="s">
        <v>365</v>
      </c>
      <c r="B35" s="25" t="s">
        <v>367</v>
      </c>
      <c r="C35" s="25" t="s">
        <v>364</v>
      </c>
      <c r="D35" s="54" t="s">
        <v>403</v>
      </c>
      <c r="E35" s="27">
        <v>43399</v>
      </c>
      <c r="F35" s="41">
        <v>43399</v>
      </c>
      <c r="G35" s="41">
        <v>44495</v>
      </c>
      <c r="H35" s="61"/>
      <c r="I35" s="61"/>
      <c r="J35" s="61"/>
      <c r="K35" s="28" t="s">
        <v>17</v>
      </c>
      <c r="L35" s="5" t="s">
        <v>108</v>
      </c>
    </row>
    <row r="36" spans="1:12" s="62" customFormat="1" ht="36" customHeight="1" x14ac:dyDescent="0.3">
      <c r="A36" s="25" t="s">
        <v>365</v>
      </c>
      <c r="B36" s="25" t="s">
        <v>368</v>
      </c>
      <c r="C36" s="25" t="s">
        <v>364</v>
      </c>
      <c r="D36" s="54" t="s">
        <v>403</v>
      </c>
      <c r="E36" s="27">
        <v>43399</v>
      </c>
      <c r="F36" s="41">
        <v>43399</v>
      </c>
      <c r="G36" s="41">
        <v>44495</v>
      </c>
      <c r="H36" s="61"/>
      <c r="I36" s="61"/>
      <c r="J36" s="61"/>
      <c r="K36" s="28" t="s">
        <v>17</v>
      </c>
      <c r="L36" s="5" t="s">
        <v>108</v>
      </c>
    </row>
    <row r="37" spans="1:12" s="62" customFormat="1" ht="36" customHeight="1" x14ac:dyDescent="0.3">
      <c r="A37" s="25" t="s">
        <v>365</v>
      </c>
      <c r="B37" s="25" t="s">
        <v>369</v>
      </c>
      <c r="C37" s="25" t="s">
        <v>364</v>
      </c>
      <c r="D37" s="54" t="s">
        <v>403</v>
      </c>
      <c r="E37" s="27">
        <v>43399</v>
      </c>
      <c r="F37" s="41">
        <v>43399</v>
      </c>
      <c r="G37" s="41">
        <v>44495</v>
      </c>
      <c r="H37" s="61"/>
      <c r="I37" s="61"/>
      <c r="J37" s="61"/>
      <c r="K37" s="28" t="s">
        <v>17</v>
      </c>
      <c r="L37" s="5" t="s">
        <v>108</v>
      </c>
    </row>
    <row r="38" spans="1:12" s="62" customFormat="1" ht="36" customHeight="1" x14ac:dyDescent="0.3">
      <c r="A38" s="25" t="s">
        <v>372</v>
      </c>
      <c r="B38" s="5" t="s">
        <v>370</v>
      </c>
      <c r="C38" s="25" t="s">
        <v>371</v>
      </c>
      <c r="D38" s="54" t="s">
        <v>404</v>
      </c>
      <c r="E38" s="27">
        <v>43399</v>
      </c>
      <c r="F38" s="41">
        <v>43399</v>
      </c>
      <c r="G38" s="41">
        <v>44495</v>
      </c>
      <c r="H38" s="61"/>
      <c r="I38" s="61"/>
      <c r="J38" s="61"/>
      <c r="K38" s="28" t="s">
        <v>17</v>
      </c>
      <c r="L38" s="5" t="s">
        <v>108</v>
      </c>
    </row>
    <row r="39" spans="1:12" s="62" customFormat="1" ht="36" customHeight="1" x14ac:dyDescent="0.3">
      <c r="A39" s="25" t="s">
        <v>372</v>
      </c>
      <c r="B39" s="5" t="s">
        <v>373</v>
      </c>
      <c r="C39" s="25" t="s">
        <v>371</v>
      </c>
      <c r="D39" s="54" t="s">
        <v>404</v>
      </c>
      <c r="E39" s="27">
        <v>43399</v>
      </c>
      <c r="F39" s="41">
        <v>43399</v>
      </c>
      <c r="G39" s="41">
        <v>44495</v>
      </c>
      <c r="H39" s="61"/>
      <c r="I39" s="61"/>
      <c r="J39" s="61"/>
      <c r="K39" s="28" t="s">
        <v>17</v>
      </c>
      <c r="L39" s="5" t="s">
        <v>108</v>
      </c>
    </row>
    <row r="40" spans="1:12" s="62" customFormat="1" ht="36" customHeight="1" x14ac:dyDescent="0.3">
      <c r="A40" s="25" t="s">
        <v>372</v>
      </c>
      <c r="B40" s="5" t="s">
        <v>374</v>
      </c>
      <c r="C40" s="25" t="s">
        <v>371</v>
      </c>
      <c r="D40" s="54" t="s">
        <v>404</v>
      </c>
      <c r="E40" s="27">
        <v>43399</v>
      </c>
      <c r="F40" s="41">
        <v>43399</v>
      </c>
      <c r="G40" s="41">
        <v>44495</v>
      </c>
      <c r="H40" s="61"/>
      <c r="I40" s="61"/>
      <c r="J40" s="61"/>
      <c r="K40" s="28" t="s">
        <v>17</v>
      </c>
      <c r="L40" s="5" t="s">
        <v>108</v>
      </c>
    </row>
    <row r="41" spans="1:12" s="62" customFormat="1" ht="36" customHeight="1" x14ac:dyDescent="0.3">
      <c r="A41" s="25" t="s">
        <v>372</v>
      </c>
      <c r="B41" s="5" t="s">
        <v>375</v>
      </c>
      <c r="C41" s="25" t="s">
        <v>371</v>
      </c>
      <c r="D41" s="54" t="s">
        <v>404</v>
      </c>
      <c r="E41" s="27">
        <v>43399</v>
      </c>
      <c r="F41" s="41">
        <v>43399</v>
      </c>
      <c r="G41" s="41">
        <v>44495</v>
      </c>
      <c r="H41" s="61"/>
      <c r="I41" s="61"/>
      <c r="J41" s="61"/>
      <c r="K41" s="28" t="s">
        <v>17</v>
      </c>
      <c r="L41" s="5" t="s">
        <v>108</v>
      </c>
    </row>
    <row r="42" spans="1:12" s="62" customFormat="1" ht="36" customHeight="1" x14ac:dyDescent="0.3">
      <c r="A42" s="25" t="s">
        <v>372</v>
      </c>
      <c r="B42" s="5" t="s">
        <v>376</v>
      </c>
      <c r="C42" s="25" t="s">
        <v>371</v>
      </c>
      <c r="D42" s="54" t="s">
        <v>404</v>
      </c>
      <c r="E42" s="27">
        <v>43399</v>
      </c>
      <c r="F42" s="41">
        <v>43399</v>
      </c>
      <c r="G42" s="41">
        <v>44495</v>
      </c>
      <c r="H42" s="61"/>
      <c r="I42" s="61"/>
      <c r="J42" s="61"/>
      <c r="K42" s="28" t="s">
        <v>17</v>
      </c>
      <c r="L42" s="5" t="s">
        <v>108</v>
      </c>
    </row>
    <row r="43" spans="1:12" s="62" customFormat="1" ht="36" customHeight="1" x14ac:dyDescent="0.3">
      <c r="A43" s="25" t="s">
        <v>379</v>
      </c>
      <c r="B43" s="25" t="s">
        <v>377</v>
      </c>
      <c r="C43" s="5" t="s">
        <v>378</v>
      </c>
      <c r="D43" s="54" t="s">
        <v>405</v>
      </c>
      <c r="E43" s="27">
        <v>43433</v>
      </c>
      <c r="F43" s="41">
        <v>43439</v>
      </c>
      <c r="G43" s="41">
        <v>44534</v>
      </c>
      <c r="H43" s="61"/>
      <c r="I43" s="61"/>
      <c r="J43" s="61"/>
      <c r="K43" s="28" t="s">
        <v>17</v>
      </c>
      <c r="L43" s="5" t="s">
        <v>108</v>
      </c>
    </row>
    <row r="44" spans="1:12" s="62" customFormat="1" ht="36" customHeight="1" x14ac:dyDescent="0.3">
      <c r="A44" s="25" t="s">
        <v>379</v>
      </c>
      <c r="B44" s="25" t="s">
        <v>380</v>
      </c>
      <c r="C44" s="5" t="s">
        <v>378</v>
      </c>
      <c r="D44" s="54" t="s">
        <v>405</v>
      </c>
      <c r="E44" s="27">
        <v>43433</v>
      </c>
      <c r="F44" s="41">
        <v>43439</v>
      </c>
      <c r="G44" s="41">
        <v>44534</v>
      </c>
      <c r="H44" s="61"/>
      <c r="I44" s="61"/>
      <c r="J44" s="61"/>
      <c r="K44" s="28" t="s">
        <v>17</v>
      </c>
      <c r="L44" s="5" t="s">
        <v>108</v>
      </c>
    </row>
    <row r="45" spans="1:12" s="62" customFormat="1" ht="36" customHeight="1" x14ac:dyDescent="0.3">
      <c r="A45" s="25" t="s">
        <v>379</v>
      </c>
      <c r="B45" s="25" t="s">
        <v>381</v>
      </c>
      <c r="C45" s="5" t="s">
        <v>378</v>
      </c>
      <c r="D45" s="54" t="s">
        <v>405</v>
      </c>
      <c r="E45" s="27">
        <v>43433</v>
      </c>
      <c r="F45" s="41">
        <v>43439</v>
      </c>
      <c r="G45" s="41">
        <v>44534</v>
      </c>
      <c r="H45" s="61"/>
      <c r="I45" s="61"/>
      <c r="J45" s="61"/>
      <c r="K45" s="28" t="s">
        <v>17</v>
      </c>
      <c r="L45" s="5" t="s">
        <v>108</v>
      </c>
    </row>
    <row r="46" spans="1:12" s="62" customFormat="1" ht="36" customHeight="1" x14ac:dyDescent="0.3">
      <c r="A46" s="25" t="s">
        <v>379</v>
      </c>
      <c r="B46" s="25" t="s">
        <v>382</v>
      </c>
      <c r="C46" s="5" t="s">
        <v>378</v>
      </c>
      <c r="D46" s="54" t="s">
        <v>405</v>
      </c>
      <c r="E46" s="27">
        <v>43433</v>
      </c>
      <c r="F46" s="41">
        <v>43439</v>
      </c>
      <c r="G46" s="41">
        <v>44534</v>
      </c>
      <c r="H46" s="61"/>
      <c r="I46" s="61"/>
      <c r="J46" s="61"/>
      <c r="K46" s="28" t="s">
        <v>17</v>
      </c>
      <c r="L46" s="5" t="s">
        <v>108</v>
      </c>
    </row>
    <row r="47" spans="1:12" s="62" customFormat="1" ht="36" customHeight="1" x14ac:dyDescent="0.3">
      <c r="A47" s="25" t="s">
        <v>385</v>
      </c>
      <c r="B47" s="25" t="s">
        <v>383</v>
      </c>
      <c r="C47" s="25" t="s">
        <v>384</v>
      </c>
      <c r="D47" s="54" t="s">
        <v>400</v>
      </c>
      <c r="E47" s="27">
        <v>43471</v>
      </c>
      <c r="F47" s="41">
        <v>43478</v>
      </c>
      <c r="G47" s="41">
        <v>44573</v>
      </c>
      <c r="H47" s="61"/>
      <c r="I47" s="61"/>
      <c r="J47" s="61"/>
      <c r="K47" s="28" t="s">
        <v>17</v>
      </c>
      <c r="L47" s="5" t="s">
        <v>108</v>
      </c>
    </row>
    <row r="48" spans="1:12" s="62" customFormat="1" ht="36" customHeight="1" x14ac:dyDescent="0.3">
      <c r="A48" s="25" t="s">
        <v>385</v>
      </c>
      <c r="B48" s="25" t="s">
        <v>386</v>
      </c>
      <c r="C48" s="25" t="s">
        <v>384</v>
      </c>
      <c r="D48" s="54" t="s">
        <v>400</v>
      </c>
      <c r="E48" s="27">
        <v>43471</v>
      </c>
      <c r="F48" s="41">
        <v>43478</v>
      </c>
      <c r="G48" s="41">
        <v>44573</v>
      </c>
      <c r="H48" s="61"/>
      <c r="I48" s="61"/>
      <c r="J48" s="61"/>
      <c r="K48" s="28" t="s">
        <v>17</v>
      </c>
      <c r="L48" s="5" t="s">
        <v>108</v>
      </c>
    </row>
    <row r="49" spans="1:36" s="62" customFormat="1" ht="36" customHeight="1" x14ac:dyDescent="0.3">
      <c r="A49" s="25" t="s">
        <v>385</v>
      </c>
      <c r="B49" s="25" t="s">
        <v>387</v>
      </c>
      <c r="C49" s="25" t="s">
        <v>384</v>
      </c>
      <c r="D49" s="54" t="s">
        <v>400</v>
      </c>
      <c r="E49" s="27">
        <v>43471</v>
      </c>
      <c r="F49" s="41">
        <v>43478</v>
      </c>
      <c r="G49" s="41">
        <v>44573</v>
      </c>
      <c r="H49" s="61"/>
      <c r="I49" s="61"/>
      <c r="J49" s="61"/>
      <c r="K49" s="28" t="s">
        <v>17</v>
      </c>
      <c r="L49" s="5" t="s">
        <v>108</v>
      </c>
    </row>
    <row r="50" spans="1:36" s="62" customFormat="1" ht="36" customHeight="1" x14ac:dyDescent="0.3">
      <c r="A50" s="25" t="s">
        <v>385</v>
      </c>
      <c r="B50" s="25" t="s">
        <v>388</v>
      </c>
      <c r="C50" s="25" t="s">
        <v>384</v>
      </c>
      <c r="D50" s="54" t="s">
        <v>400</v>
      </c>
      <c r="E50" s="27">
        <v>43471</v>
      </c>
      <c r="F50" s="41">
        <v>43478</v>
      </c>
      <c r="G50" s="41">
        <v>44573</v>
      </c>
      <c r="H50" s="61"/>
      <c r="I50" s="61"/>
      <c r="J50" s="61"/>
      <c r="K50" s="28" t="s">
        <v>17</v>
      </c>
      <c r="L50" s="5" t="s">
        <v>108</v>
      </c>
    </row>
    <row r="51" spans="1:36" s="62" customFormat="1" ht="36" customHeight="1" x14ac:dyDescent="0.3">
      <c r="A51" s="25" t="s">
        <v>391</v>
      </c>
      <c r="B51" s="25" t="s">
        <v>389</v>
      </c>
      <c r="C51" s="25" t="s">
        <v>390</v>
      </c>
      <c r="D51" s="54" t="s">
        <v>399</v>
      </c>
      <c r="E51" s="27">
        <v>43502</v>
      </c>
      <c r="F51" s="41">
        <v>43507</v>
      </c>
      <c r="G51" s="41">
        <v>44618</v>
      </c>
      <c r="H51" s="61"/>
      <c r="I51" s="61"/>
      <c r="J51" s="12"/>
      <c r="K51" s="28" t="s">
        <v>17</v>
      </c>
      <c r="L51" s="5" t="s">
        <v>108</v>
      </c>
    </row>
    <row r="52" spans="1:36" s="62" customFormat="1" ht="36" customHeight="1" x14ac:dyDescent="0.3">
      <c r="A52" s="25" t="s">
        <v>391</v>
      </c>
      <c r="B52" s="25" t="s">
        <v>392</v>
      </c>
      <c r="C52" s="25" t="s">
        <v>390</v>
      </c>
      <c r="D52" s="54" t="s">
        <v>399</v>
      </c>
      <c r="E52" s="27">
        <v>43502</v>
      </c>
      <c r="F52" s="41">
        <v>43507</v>
      </c>
      <c r="G52" s="41">
        <v>44618</v>
      </c>
      <c r="H52" s="61"/>
      <c r="I52" s="61"/>
      <c r="J52" s="61"/>
      <c r="K52" s="28" t="s">
        <v>17</v>
      </c>
      <c r="L52" s="5" t="s">
        <v>108</v>
      </c>
    </row>
    <row r="53" spans="1:36" s="62" customFormat="1" ht="36" customHeight="1" x14ac:dyDescent="0.3">
      <c r="A53" s="25" t="s">
        <v>391</v>
      </c>
      <c r="B53" s="25" t="s">
        <v>393</v>
      </c>
      <c r="C53" s="25" t="s">
        <v>390</v>
      </c>
      <c r="D53" s="54" t="s">
        <v>399</v>
      </c>
      <c r="E53" s="27">
        <v>43502</v>
      </c>
      <c r="F53" s="41">
        <v>43507</v>
      </c>
      <c r="G53" s="41">
        <v>44618</v>
      </c>
      <c r="H53" s="61"/>
      <c r="I53" s="61"/>
      <c r="J53" s="61"/>
      <c r="K53" s="28" t="s">
        <v>17</v>
      </c>
      <c r="L53" s="5" t="s">
        <v>108</v>
      </c>
    </row>
    <row r="54" spans="1:36" s="62" customFormat="1" ht="36" customHeight="1" x14ac:dyDescent="0.3">
      <c r="A54" s="25" t="s">
        <v>391</v>
      </c>
      <c r="B54" s="25" t="s">
        <v>394</v>
      </c>
      <c r="C54" s="25" t="s">
        <v>390</v>
      </c>
      <c r="D54" s="54" t="s">
        <v>399</v>
      </c>
      <c r="E54" s="27">
        <v>43502</v>
      </c>
      <c r="F54" s="41">
        <v>43507</v>
      </c>
      <c r="G54" s="41">
        <v>44618</v>
      </c>
      <c r="H54" s="61"/>
      <c r="I54" s="61"/>
      <c r="J54" s="61"/>
      <c r="K54" s="28" t="s">
        <v>17</v>
      </c>
      <c r="L54" s="5" t="s">
        <v>108</v>
      </c>
    </row>
    <row r="55" spans="1:36" s="60" customFormat="1" ht="48" customHeight="1" x14ac:dyDescent="0.3">
      <c r="A55" s="25" t="s">
        <v>293</v>
      </c>
      <c r="B55" s="25" t="s">
        <v>295</v>
      </c>
      <c r="C55" s="25" t="s">
        <v>294</v>
      </c>
      <c r="D55" s="55">
        <v>13972461.029999999</v>
      </c>
      <c r="E55" s="27">
        <v>43385</v>
      </c>
      <c r="F55" s="31">
        <v>43396</v>
      </c>
      <c r="G55" s="31">
        <v>43524</v>
      </c>
      <c r="H55" s="32">
        <v>13972461.029999999</v>
      </c>
      <c r="I55" s="32"/>
      <c r="J55" s="33">
        <f t="shared" si="0"/>
        <v>0</v>
      </c>
      <c r="K55" s="28" t="s">
        <v>17</v>
      </c>
      <c r="L55" s="25"/>
    </row>
    <row r="56" spans="1:36" s="60" customFormat="1" ht="48" customHeight="1" x14ac:dyDescent="0.3">
      <c r="A56" s="25" t="s">
        <v>298</v>
      </c>
      <c r="B56" s="25" t="s">
        <v>296</v>
      </c>
      <c r="C56" s="25" t="s">
        <v>297</v>
      </c>
      <c r="D56" s="53">
        <v>40890407.810000002</v>
      </c>
      <c r="E56" s="27">
        <v>43349</v>
      </c>
      <c r="F56" s="27">
        <v>43353</v>
      </c>
      <c r="G56" s="27">
        <v>44265</v>
      </c>
      <c r="H56" s="21">
        <v>26669784.940000001</v>
      </c>
      <c r="I56" s="21"/>
      <c r="J56" s="12">
        <f t="shared" si="0"/>
        <v>14220622.870000001</v>
      </c>
      <c r="K56" s="28" t="s">
        <v>17</v>
      </c>
      <c r="L56" s="25"/>
    </row>
    <row r="57" spans="1:36" s="60" customFormat="1" ht="48" customHeight="1" x14ac:dyDescent="0.3">
      <c r="A57" s="25" t="s">
        <v>281</v>
      </c>
      <c r="B57" s="25" t="s">
        <v>283</v>
      </c>
      <c r="C57" s="25" t="s">
        <v>282</v>
      </c>
      <c r="D57" s="53">
        <f>460446+5551369.33</f>
        <v>6011815.3300000001</v>
      </c>
      <c r="E57" s="27">
        <v>42794</v>
      </c>
      <c r="F57" s="27">
        <v>42863</v>
      </c>
      <c r="G57" s="27">
        <v>42916</v>
      </c>
      <c r="H57" s="21">
        <v>4449982.71</v>
      </c>
      <c r="I57" s="21"/>
      <c r="J57" s="12">
        <f t="shared" si="0"/>
        <v>1561832.62</v>
      </c>
      <c r="K57" s="28" t="s">
        <v>17</v>
      </c>
      <c r="L57" s="25"/>
    </row>
    <row r="58" spans="1:36" s="60" customFormat="1" ht="48" customHeight="1" x14ac:dyDescent="0.3">
      <c r="A58" s="25" t="s">
        <v>306</v>
      </c>
      <c r="B58" s="25" t="s">
        <v>299</v>
      </c>
      <c r="C58" s="25" t="s">
        <v>302</v>
      </c>
      <c r="D58" s="55">
        <f>1283611.28+410396.38</f>
        <v>1694007.6600000001</v>
      </c>
      <c r="E58" s="27">
        <v>43398</v>
      </c>
      <c r="F58" s="27">
        <v>43403</v>
      </c>
      <c r="G58" s="27">
        <v>43495</v>
      </c>
      <c r="H58" s="21">
        <v>1917877.75</v>
      </c>
      <c r="I58" s="42">
        <f>194669.64*115/100</f>
        <v>223870.08600000001</v>
      </c>
      <c r="J58" s="12">
        <f t="shared" si="0"/>
        <v>-3.9999998407438397E-3</v>
      </c>
      <c r="K58" s="28" t="s">
        <v>17</v>
      </c>
      <c r="L58" s="25"/>
    </row>
    <row r="59" spans="1:36" s="60" customFormat="1" ht="48" customHeight="1" x14ac:dyDescent="0.3">
      <c r="A59" s="25" t="s">
        <v>308</v>
      </c>
      <c r="B59" s="25" t="s">
        <v>295</v>
      </c>
      <c r="C59" s="25" t="s">
        <v>305</v>
      </c>
      <c r="D59" s="55">
        <v>12100054.710000001</v>
      </c>
      <c r="E59" s="27">
        <v>43646</v>
      </c>
      <c r="F59" s="27">
        <v>43652</v>
      </c>
      <c r="G59" s="27">
        <v>44438</v>
      </c>
      <c r="H59" s="21">
        <v>12339305.800000001</v>
      </c>
      <c r="I59" s="42">
        <f>442675.69*115/100</f>
        <v>509077.04350000003</v>
      </c>
      <c r="J59" s="12">
        <f t="shared" si="0"/>
        <v>269825.95350000018</v>
      </c>
      <c r="K59" s="28" t="s">
        <v>17</v>
      </c>
      <c r="L59" s="25"/>
    </row>
    <row r="60" spans="1:36" s="60" customFormat="1" ht="48" customHeight="1" x14ac:dyDescent="0.3">
      <c r="A60" s="25" t="s">
        <v>307</v>
      </c>
      <c r="B60" s="25" t="s">
        <v>300</v>
      </c>
      <c r="C60" s="25" t="s">
        <v>303</v>
      </c>
      <c r="D60" s="53">
        <v>1239125</v>
      </c>
      <c r="E60" s="27">
        <v>43398</v>
      </c>
      <c r="F60" s="27">
        <v>43405</v>
      </c>
      <c r="G60" s="27">
        <v>43495</v>
      </c>
      <c r="H60" s="21">
        <v>1198709.94</v>
      </c>
      <c r="I60" s="21"/>
      <c r="J60" s="12">
        <f t="shared" si="0"/>
        <v>40415.060000000056</v>
      </c>
      <c r="K60" s="28" t="s">
        <v>17</v>
      </c>
      <c r="L60" s="25"/>
    </row>
    <row r="61" spans="1:36" s="62" customFormat="1" ht="36" customHeight="1" x14ac:dyDescent="0.3">
      <c r="A61" s="63" t="s">
        <v>409</v>
      </c>
      <c r="B61" s="63" t="s">
        <v>407</v>
      </c>
      <c r="C61" s="63" t="s">
        <v>408</v>
      </c>
      <c r="D61" s="64">
        <f>5767769.83+215203.17</f>
        <v>5982973</v>
      </c>
      <c r="E61" s="65">
        <v>43360</v>
      </c>
      <c r="F61" s="66">
        <v>43363</v>
      </c>
      <c r="G61" s="67">
        <v>43585</v>
      </c>
      <c r="H61" s="68">
        <v>5982973</v>
      </c>
      <c r="I61" s="69"/>
      <c r="J61" s="12">
        <f t="shared" si="0"/>
        <v>0</v>
      </c>
      <c r="K61" s="28" t="s">
        <v>17</v>
      </c>
      <c r="L61" s="69"/>
      <c r="M61" s="70"/>
      <c r="N61" s="70"/>
      <c r="O61" s="71"/>
      <c r="P61" s="72"/>
      <c r="Q61" s="72"/>
      <c r="R61" s="72"/>
      <c r="S61" s="72"/>
      <c r="T61" s="73"/>
      <c r="U61" s="73"/>
      <c r="V61" s="73"/>
      <c r="W61" s="74"/>
      <c r="X61" s="74"/>
      <c r="Y61" s="73"/>
      <c r="Z61" s="73"/>
      <c r="AA61" s="73"/>
      <c r="AB61" s="71"/>
      <c r="AC61" s="74"/>
      <c r="AD61" s="74"/>
      <c r="AE61" s="74"/>
      <c r="AF61" s="74"/>
      <c r="AG61" s="74"/>
      <c r="AH61" s="74"/>
      <c r="AI61" s="74"/>
      <c r="AJ61" s="60"/>
    </row>
    <row r="62" spans="1:36" s="60" customFormat="1" ht="48" customHeight="1" x14ac:dyDescent="0.3">
      <c r="A62" s="25" t="s">
        <v>331</v>
      </c>
      <c r="B62" s="25" t="s">
        <v>329</v>
      </c>
      <c r="C62" s="25" t="s">
        <v>330</v>
      </c>
      <c r="D62" s="54">
        <v>339122.81</v>
      </c>
      <c r="E62" s="27">
        <v>43399</v>
      </c>
      <c r="F62" s="27">
        <v>43405</v>
      </c>
      <c r="G62" s="27">
        <v>43646</v>
      </c>
      <c r="H62" s="21">
        <v>271687.74</v>
      </c>
      <c r="I62" s="21"/>
      <c r="J62" s="12">
        <f t="shared" si="0"/>
        <v>67435.070000000007</v>
      </c>
      <c r="K62" s="28" t="s">
        <v>17</v>
      </c>
      <c r="L62" s="25"/>
    </row>
    <row r="63" spans="1:36" s="60" customFormat="1" ht="48" customHeight="1" x14ac:dyDescent="0.3">
      <c r="A63" s="25" t="s">
        <v>307</v>
      </c>
      <c r="B63" s="25" t="s">
        <v>301</v>
      </c>
      <c r="C63" s="25" t="s">
        <v>304</v>
      </c>
      <c r="D63" s="55">
        <v>11344294.07</v>
      </c>
      <c r="E63" s="27">
        <v>43571</v>
      </c>
      <c r="F63" s="27">
        <v>43591</v>
      </c>
      <c r="G63" s="27">
        <v>44377</v>
      </c>
      <c r="H63" s="21">
        <v>11158069.050000001</v>
      </c>
      <c r="I63" s="42">
        <v>346288</v>
      </c>
      <c r="J63" s="12">
        <f t="shared" si="0"/>
        <v>532513.01999999955</v>
      </c>
      <c r="K63" s="28" t="s">
        <v>17</v>
      </c>
      <c r="L63" s="25"/>
    </row>
    <row r="64" spans="1:36" s="60" customFormat="1" ht="48" customHeight="1" x14ac:dyDescent="0.3">
      <c r="A64" s="25" t="s">
        <v>314</v>
      </c>
      <c r="B64" s="25" t="s">
        <v>312</v>
      </c>
      <c r="C64" s="25" t="s">
        <v>313</v>
      </c>
      <c r="D64" s="54">
        <v>2000000</v>
      </c>
      <c r="E64" s="27">
        <v>43502</v>
      </c>
      <c r="F64" s="27">
        <v>43507</v>
      </c>
      <c r="G64" s="27">
        <v>44618</v>
      </c>
      <c r="H64" s="21">
        <v>2000000</v>
      </c>
      <c r="I64" s="42"/>
      <c r="J64" s="12">
        <f t="shared" si="0"/>
        <v>0</v>
      </c>
      <c r="K64" s="28" t="s">
        <v>17</v>
      </c>
      <c r="L64" s="25"/>
    </row>
    <row r="65" spans="1:12" s="60" customFormat="1" ht="48" customHeight="1" x14ac:dyDescent="0.3">
      <c r="A65" s="25" t="s">
        <v>334</v>
      </c>
      <c r="B65" s="25" t="s">
        <v>332</v>
      </c>
      <c r="C65" s="25" t="s">
        <v>333</v>
      </c>
      <c r="D65" s="54">
        <v>30589812.010000002</v>
      </c>
      <c r="E65" s="27">
        <v>43518</v>
      </c>
      <c r="F65" s="27">
        <v>43556</v>
      </c>
      <c r="G65" s="25" t="s">
        <v>406</v>
      </c>
      <c r="H65" s="21">
        <v>23742061.719999999</v>
      </c>
      <c r="I65" s="42"/>
      <c r="J65" s="12">
        <f t="shared" si="0"/>
        <v>6847750.2900000028</v>
      </c>
      <c r="K65" s="28" t="s">
        <v>17</v>
      </c>
      <c r="L65" s="25"/>
    </row>
    <row r="66" spans="1:12" s="60" customFormat="1" ht="48" customHeight="1" x14ac:dyDescent="0.3">
      <c r="A66" s="25" t="s">
        <v>340</v>
      </c>
      <c r="B66" s="25" t="s">
        <v>338</v>
      </c>
      <c r="C66" s="25" t="s">
        <v>339</v>
      </c>
      <c r="D66" s="54">
        <v>746991.72</v>
      </c>
      <c r="E66" s="27">
        <v>43571</v>
      </c>
      <c r="F66" s="27">
        <v>43738</v>
      </c>
      <c r="G66" s="27">
        <v>44834</v>
      </c>
      <c r="H66" s="21">
        <v>497954.47</v>
      </c>
      <c r="I66" s="42"/>
      <c r="J66" s="12">
        <f t="shared" si="0"/>
        <v>249037.25</v>
      </c>
      <c r="K66" s="28" t="s">
        <v>17</v>
      </c>
      <c r="L66" s="25"/>
    </row>
    <row r="67" spans="1:12" s="76" customFormat="1" ht="20.399999999999999" x14ac:dyDescent="0.3">
      <c r="A67" s="25" t="s">
        <v>397</v>
      </c>
      <c r="B67" s="25" t="s">
        <v>395</v>
      </c>
      <c r="C67" s="25" t="s">
        <v>396</v>
      </c>
      <c r="D67" s="54" t="s">
        <v>411</v>
      </c>
      <c r="E67" s="27">
        <v>43585</v>
      </c>
      <c r="F67" s="34">
        <v>43497</v>
      </c>
      <c r="G67" s="34">
        <v>45322</v>
      </c>
      <c r="H67" s="75"/>
      <c r="I67" s="75"/>
      <c r="J67" s="75"/>
      <c r="K67" s="28" t="s">
        <v>17</v>
      </c>
      <c r="L67" s="5" t="s">
        <v>108</v>
      </c>
    </row>
    <row r="68" spans="1:12" s="60" customFormat="1" ht="48" customHeight="1" x14ac:dyDescent="0.3">
      <c r="A68" s="25" t="s">
        <v>337</v>
      </c>
      <c r="B68" s="25" t="s">
        <v>335</v>
      </c>
      <c r="C68" s="25" t="s">
        <v>336</v>
      </c>
      <c r="D68" s="54">
        <v>3329581.6</v>
      </c>
      <c r="E68" s="27">
        <v>43585</v>
      </c>
      <c r="F68" s="27">
        <v>43598</v>
      </c>
      <c r="G68" s="27">
        <v>44345</v>
      </c>
      <c r="H68" s="21">
        <v>3340825.1</v>
      </c>
      <c r="I68" s="21"/>
      <c r="J68" s="12">
        <f t="shared" si="0"/>
        <v>-11243.5</v>
      </c>
      <c r="K68" s="28" t="s">
        <v>17</v>
      </c>
      <c r="L68" s="25"/>
    </row>
    <row r="69" spans="1:12" s="60" customFormat="1" ht="48" customHeight="1" x14ac:dyDescent="0.3">
      <c r="A69" s="25" t="s">
        <v>317</v>
      </c>
      <c r="B69" s="25" t="s">
        <v>315</v>
      </c>
      <c r="C69" s="25" t="s">
        <v>316</v>
      </c>
      <c r="D69" s="54">
        <v>37553911.119999997</v>
      </c>
      <c r="E69" s="27">
        <v>43587</v>
      </c>
      <c r="F69" s="27">
        <v>43589</v>
      </c>
      <c r="G69" s="27">
        <v>44684</v>
      </c>
      <c r="H69" s="21">
        <v>29553953.940000001</v>
      </c>
      <c r="I69" s="21"/>
      <c r="J69" s="12">
        <f t="shared" si="0"/>
        <v>7999957.179999996</v>
      </c>
      <c r="K69" s="28" t="s">
        <v>17</v>
      </c>
      <c r="L69" s="25"/>
    </row>
    <row r="70" spans="1:12" ht="31.8" customHeight="1" x14ac:dyDescent="0.3">
      <c r="A70" s="24" t="s">
        <v>189</v>
      </c>
      <c r="B70" s="25" t="s">
        <v>190</v>
      </c>
      <c r="C70" s="25" t="s">
        <v>191</v>
      </c>
      <c r="D70" s="54">
        <v>11740823.17</v>
      </c>
      <c r="E70" s="41">
        <v>43678</v>
      </c>
      <c r="F70" s="43">
        <v>43689</v>
      </c>
      <c r="G70" s="44">
        <v>44377</v>
      </c>
      <c r="H70" s="12">
        <v>11688140.5</v>
      </c>
      <c r="I70" s="12"/>
      <c r="J70" s="12">
        <f>D70-H70+I70</f>
        <v>52682.669999999925</v>
      </c>
      <c r="K70" s="28" t="s">
        <v>17</v>
      </c>
    </row>
    <row r="71" spans="1:12" ht="32.25" customHeight="1" x14ac:dyDescent="0.3">
      <c r="A71" s="24" t="s">
        <v>192</v>
      </c>
      <c r="B71" s="24" t="s">
        <v>193</v>
      </c>
      <c r="C71" s="25" t="s">
        <v>194</v>
      </c>
      <c r="D71" s="54">
        <v>12896951.1</v>
      </c>
      <c r="E71" s="41">
        <v>43796</v>
      </c>
      <c r="F71" s="43">
        <v>43801</v>
      </c>
      <c r="G71" s="44">
        <v>44377</v>
      </c>
      <c r="H71" s="12">
        <v>13498750.699999999</v>
      </c>
      <c r="I71" s="12">
        <v>601799.6</v>
      </c>
      <c r="J71" s="12">
        <f t="shared" ref="J71:J74" si="1">D71-H71+I71</f>
        <v>0</v>
      </c>
      <c r="K71" s="28" t="s">
        <v>17</v>
      </c>
    </row>
    <row r="72" spans="1:12" ht="32.25" customHeight="1" x14ac:dyDescent="0.3">
      <c r="A72" s="24" t="s">
        <v>195</v>
      </c>
      <c r="B72" s="24" t="s">
        <v>196</v>
      </c>
      <c r="C72" s="25" t="s">
        <v>197</v>
      </c>
      <c r="D72" s="54">
        <v>7456464.2800000003</v>
      </c>
      <c r="E72" s="41">
        <v>43796</v>
      </c>
      <c r="F72" s="43">
        <v>43803</v>
      </c>
      <c r="G72" s="44">
        <v>44377</v>
      </c>
      <c r="H72" s="12">
        <v>2359888.77</v>
      </c>
      <c r="I72" s="12"/>
      <c r="J72" s="12">
        <f t="shared" si="1"/>
        <v>5096575.51</v>
      </c>
      <c r="K72" s="28" t="s">
        <v>17</v>
      </c>
    </row>
    <row r="73" spans="1:12" ht="48" customHeight="1" x14ac:dyDescent="0.3">
      <c r="A73" s="24" t="s">
        <v>198</v>
      </c>
      <c r="B73" s="25" t="s">
        <v>199</v>
      </c>
      <c r="C73" s="25" t="s">
        <v>200</v>
      </c>
      <c r="D73" s="54">
        <v>13719508.74</v>
      </c>
      <c r="E73" s="41">
        <v>43846</v>
      </c>
      <c r="F73" s="43">
        <v>43871</v>
      </c>
      <c r="G73" s="44">
        <v>44742</v>
      </c>
      <c r="H73" s="12">
        <v>14015892.119999999</v>
      </c>
      <c r="I73" s="12">
        <v>352045.69</v>
      </c>
      <c r="J73" s="12">
        <f t="shared" si="1"/>
        <v>55662.310000001045</v>
      </c>
      <c r="K73" s="28" t="s">
        <v>17</v>
      </c>
    </row>
    <row r="74" spans="1:12" ht="48" customHeight="1" x14ac:dyDescent="0.3">
      <c r="A74" s="24" t="s">
        <v>234</v>
      </c>
      <c r="B74" s="25" t="s">
        <v>235</v>
      </c>
      <c r="C74" s="25" t="s">
        <v>236</v>
      </c>
      <c r="D74" s="54">
        <v>2332316.4900000002</v>
      </c>
      <c r="E74" s="41">
        <v>42811</v>
      </c>
      <c r="F74" s="43">
        <v>42814</v>
      </c>
      <c r="G74" s="44">
        <v>42916</v>
      </c>
      <c r="H74" s="12">
        <v>2099084.83</v>
      </c>
      <c r="I74" s="12"/>
      <c r="J74" s="12">
        <f t="shared" si="1"/>
        <v>233231.66000000015</v>
      </c>
      <c r="K74" s="28" t="s">
        <v>17</v>
      </c>
    </row>
    <row r="75" spans="1:12" ht="48" customHeight="1" x14ac:dyDescent="0.3">
      <c r="A75" s="24" t="s">
        <v>249</v>
      </c>
      <c r="B75" s="25" t="s">
        <v>246</v>
      </c>
      <c r="C75" s="25" t="s">
        <v>244</v>
      </c>
      <c r="D75" s="54" t="s">
        <v>248</v>
      </c>
      <c r="E75" s="41">
        <v>43571</v>
      </c>
      <c r="F75" s="43">
        <v>43586</v>
      </c>
      <c r="G75" s="44">
        <v>44681</v>
      </c>
      <c r="H75" s="12"/>
      <c r="I75" s="12"/>
      <c r="J75" s="12"/>
      <c r="K75" s="28" t="s">
        <v>17</v>
      </c>
      <c r="L75" s="5" t="s">
        <v>108</v>
      </c>
    </row>
    <row r="76" spans="1:12" ht="48" customHeight="1" x14ac:dyDescent="0.3">
      <c r="A76" s="24" t="s">
        <v>249</v>
      </c>
      <c r="B76" s="25" t="s">
        <v>245</v>
      </c>
      <c r="C76" s="25" t="s">
        <v>244</v>
      </c>
      <c r="D76" s="54" t="s">
        <v>248</v>
      </c>
      <c r="E76" s="41">
        <v>43571</v>
      </c>
      <c r="F76" s="43">
        <v>43586</v>
      </c>
      <c r="G76" s="44">
        <v>44681</v>
      </c>
      <c r="H76" s="12"/>
      <c r="I76" s="12"/>
      <c r="J76" s="12"/>
      <c r="K76" s="28" t="s">
        <v>17</v>
      </c>
      <c r="L76" s="5" t="s">
        <v>108</v>
      </c>
    </row>
    <row r="77" spans="1:12" s="60" customFormat="1" ht="48" customHeight="1" x14ac:dyDescent="0.3">
      <c r="A77" s="24" t="s">
        <v>249</v>
      </c>
      <c r="B77" s="25" t="s">
        <v>247</v>
      </c>
      <c r="C77" s="25" t="s">
        <v>244</v>
      </c>
      <c r="D77" s="54" t="s">
        <v>248</v>
      </c>
      <c r="E77" s="41">
        <v>43571</v>
      </c>
      <c r="F77" s="43">
        <v>43586</v>
      </c>
      <c r="G77" s="44">
        <v>44681</v>
      </c>
      <c r="H77" s="77"/>
      <c r="I77" s="77"/>
      <c r="J77" s="63"/>
      <c r="K77" s="28" t="s">
        <v>17</v>
      </c>
      <c r="L77" s="5" t="s">
        <v>108</v>
      </c>
    </row>
    <row r="78" spans="1:12" ht="48" customHeight="1" x14ac:dyDescent="0.3">
      <c r="A78" s="45" t="s">
        <v>261</v>
      </c>
      <c r="B78" s="38" t="s">
        <v>237</v>
      </c>
      <c r="C78" s="38" t="s">
        <v>240</v>
      </c>
      <c r="D78" s="56">
        <v>8467000</v>
      </c>
      <c r="E78" s="46">
        <v>43584</v>
      </c>
      <c r="F78" s="47">
        <v>43586</v>
      </c>
      <c r="G78" s="48">
        <v>44681</v>
      </c>
      <c r="H78" s="33">
        <v>889998.99</v>
      </c>
      <c r="I78" s="33"/>
      <c r="J78" s="12">
        <f t="shared" ref="J78:J80" si="2">D78-H78+I78</f>
        <v>7577001.0099999998</v>
      </c>
      <c r="K78" s="28" t="s">
        <v>17</v>
      </c>
    </row>
    <row r="79" spans="1:12" ht="48" customHeight="1" x14ac:dyDescent="0.3">
      <c r="A79" s="45" t="s">
        <v>261</v>
      </c>
      <c r="B79" s="25" t="s">
        <v>238</v>
      </c>
      <c r="C79" s="25" t="s">
        <v>240</v>
      </c>
      <c r="D79" s="54">
        <v>8467000</v>
      </c>
      <c r="E79" s="46">
        <v>43584</v>
      </c>
      <c r="F79" s="43">
        <v>43586</v>
      </c>
      <c r="G79" s="44">
        <v>44681</v>
      </c>
      <c r="H79" s="12">
        <v>5192250</v>
      </c>
      <c r="I79" s="12"/>
      <c r="J79" s="12">
        <f t="shared" si="2"/>
        <v>3274750</v>
      </c>
      <c r="K79" s="28" t="s">
        <v>17</v>
      </c>
    </row>
    <row r="80" spans="1:12" ht="48" customHeight="1" x14ac:dyDescent="0.3">
      <c r="A80" s="45" t="s">
        <v>261</v>
      </c>
      <c r="B80" s="25" t="s">
        <v>239</v>
      </c>
      <c r="C80" s="25" t="s">
        <v>240</v>
      </c>
      <c r="D80" s="54">
        <v>8467000</v>
      </c>
      <c r="E80" s="46">
        <v>43584</v>
      </c>
      <c r="F80" s="43">
        <v>43586</v>
      </c>
      <c r="G80" s="44">
        <v>44681</v>
      </c>
      <c r="H80" s="12">
        <v>2763725</v>
      </c>
      <c r="I80" s="12"/>
      <c r="J80" s="12">
        <f t="shared" si="2"/>
        <v>5703275</v>
      </c>
      <c r="K80" s="28" t="s">
        <v>17</v>
      </c>
    </row>
    <row r="81" spans="1:12" ht="32.25" customHeight="1" x14ac:dyDescent="0.3">
      <c r="A81" s="24" t="s">
        <v>201</v>
      </c>
      <c r="B81" s="25" t="s">
        <v>202</v>
      </c>
      <c r="C81" s="25" t="s">
        <v>203</v>
      </c>
      <c r="D81" s="54" t="s">
        <v>262</v>
      </c>
      <c r="E81" s="41">
        <v>43847</v>
      </c>
      <c r="F81" s="43"/>
      <c r="G81" s="44"/>
      <c r="H81" s="12"/>
      <c r="I81" s="12"/>
      <c r="J81" s="12"/>
      <c r="K81" s="28" t="s">
        <v>17</v>
      </c>
      <c r="L81" s="5" t="s">
        <v>108</v>
      </c>
    </row>
    <row r="82" spans="1:12" ht="32.4" customHeight="1" x14ac:dyDescent="0.3">
      <c r="A82" s="24" t="s">
        <v>204</v>
      </c>
      <c r="B82" s="25" t="s">
        <v>205</v>
      </c>
      <c r="C82" s="25" t="s">
        <v>206</v>
      </c>
      <c r="D82" s="54">
        <v>370244</v>
      </c>
      <c r="E82" s="41">
        <v>43847</v>
      </c>
      <c r="F82" s="43">
        <v>43850</v>
      </c>
      <c r="G82" s="44">
        <v>44012</v>
      </c>
      <c r="H82" s="12">
        <v>358780.42</v>
      </c>
      <c r="I82" s="12"/>
      <c r="J82" s="12">
        <f t="shared" ref="J82:J91" si="3">D82-H82+I82</f>
        <v>11463.580000000016</v>
      </c>
      <c r="K82" s="28" t="s">
        <v>17</v>
      </c>
    </row>
    <row r="83" spans="1:12" ht="42" customHeight="1" x14ac:dyDescent="0.3">
      <c r="A83" s="24" t="s">
        <v>207</v>
      </c>
      <c r="B83" s="25" t="s">
        <v>208</v>
      </c>
      <c r="C83" s="25" t="s">
        <v>209</v>
      </c>
      <c r="D83" s="54">
        <v>296490.7</v>
      </c>
      <c r="E83" s="41">
        <v>43847</v>
      </c>
      <c r="F83" s="43">
        <v>43850</v>
      </c>
      <c r="G83" s="44">
        <v>44012</v>
      </c>
      <c r="H83" s="12">
        <v>296487.24</v>
      </c>
      <c r="I83" s="12"/>
      <c r="J83" s="12">
        <f t="shared" si="3"/>
        <v>3.4600000000209548</v>
      </c>
      <c r="K83" s="28" t="s">
        <v>17</v>
      </c>
    </row>
    <row r="84" spans="1:12" ht="36" customHeight="1" x14ac:dyDescent="0.3">
      <c r="A84" s="24" t="s">
        <v>210</v>
      </c>
      <c r="B84" s="25" t="s">
        <v>211</v>
      </c>
      <c r="C84" s="25" t="s">
        <v>212</v>
      </c>
      <c r="D84" s="54">
        <v>382513</v>
      </c>
      <c r="E84" s="41">
        <v>43847</v>
      </c>
      <c r="F84" s="43">
        <v>43850</v>
      </c>
      <c r="G84" s="44">
        <v>43951</v>
      </c>
      <c r="H84" s="12">
        <v>378490.3</v>
      </c>
      <c r="I84" s="12"/>
      <c r="J84" s="12">
        <f t="shared" si="3"/>
        <v>4022.7000000000116</v>
      </c>
      <c r="K84" s="28" t="s">
        <v>17</v>
      </c>
    </row>
    <row r="85" spans="1:12" ht="36" customHeight="1" x14ac:dyDescent="0.3">
      <c r="A85" s="24" t="s">
        <v>213</v>
      </c>
      <c r="B85" s="25" t="s">
        <v>214</v>
      </c>
      <c r="C85" s="25" t="s">
        <v>215</v>
      </c>
      <c r="D85" s="54">
        <v>2646612.7200000002</v>
      </c>
      <c r="E85" s="41">
        <v>43850</v>
      </c>
      <c r="F85" s="43">
        <v>43881</v>
      </c>
      <c r="G85" s="44">
        <v>44012</v>
      </c>
      <c r="H85" s="12">
        <v>3127040.57</v>
      </c>
      <c r="I85" s="12">
        <v>232166.6</v>
      </c>
      <c r="J85" s="12">
        <f t="shared" si="3"/>
        <v>-248261.24999999962</v>
      </c>
      <c r="K85" s="28" t="s">
        <v>17</v>
      </c>
    </row>
    <row r="86" spans="1:12" ht="36" customHeight="1" x14ac:dyDescent="0.3">
      <c r="A86" s="24" t="s">
        <v>216</v>
      </c>
      <c r="B86" s="25" t="s">
        <v>217</v>
      </c>
      <c r="C86" s="25" t="s">
        <v>218</v>
      </c>
      <c r="D86" s="54">
        <v>1863623.3</v>
      </c>
      <c r="E86" s="41">
        <v>43850</v>
      </c>
      <c r="F86" s="43">
        <v>43881</v>
      </c>
      <c r="G86" s="44">
        <v>44012</v>
      </c>
      <c r="H86" s="12">
        <v>1623791.74</v>
      </c>
      <c r="I86" s="12"/>
      <c r="J86" s="12">
        <f t="shared" si="3"/>
        <v>239831.56000000006</v>
      </c>
      <c r="K86" s="28" t="s">
        <v>17</v>
      </c>
    </row>
    <row r="87" spans="1:12" ht="30.6" x14ac:dyDescent="0.3">
      <c r="A87" s="24" t="s">
        <v>219</v>
      </c>
      <c r="B87" s="25" t="s">
        <v>220</v>
      </c>
      <c r="C87" s="25" t="s">
        <v>221</v>
      </c>
      <c r="D87" s="54">
        <v>3000106.66</v>
      </c>
      <c r="E87" s="41">
        <v>43861</v>
      </c>
      <c r="F87" s="43">
        <v>43861</v>
      </c>
      <c r="G87" s="44">
        <v>44012</v>
      </c>
      <c r="H87" s="12">
        <v>5000106.18</v>
      </c>
      <c r="I87" s="12">
        <v>1999999.52</v>
      </c>
      <c r="J87" s="12">
        <f t="shared" si="3"/>
        <v>0</v>
      </c>
      <c r="K87" s="28" t="s">
        <v>17</v>
      </c>
    </row>
    <row r="88" spans="1:12" x14ac:dyDescent="0.3">
      <c r="A88" s="24" t="s">
        <v>222</v>
      </c>
      <c r="B88" s="25" t="s">
        <v>223</v>
      </c>
      <c r="C88" s="25" t="s">
        <v>224</v>
      </c>
      <c r="D88" s="54">
        <v>375874.51</v>
      </c>
      <c r="E88" s="41">
        <v>43847</v>
      </c>
      <c r="F88" s="43">
        <v>43850</v>
      </c>
      <c r="G88" s="44">
        <v>43941</v>
      </c>
      <c r="H88" s="12">
        <v>352097.42</v>
      </c>
      <c r="I88" s="36"/>
      <c r="J88" s="12">
        <f t="shared" si="3"/>
        <v>23777.090000000026</v>
      </c>
      <c r="K88" s="28" t="s">
        <v>17</v>
      </c>
    </row>
    <row r="89" spans="1:12" x14ac:dyDescent="0.3">
      <c r="A89" s="24" t="s">
        <v>225</v>
      </c>
      <c r="B89" s="25" t="s">
        <v>226</v>
      </c>
      <c r="C89" s="25" t="s">
        <v>227</v>
      </c>
      <c r="D89" s="54">
        <v>348769.3</v>
      </c>
      <c r="E89" s="41">
        <v>43847</v>
      </c>
      <c r="F89" s="43">
        <v>43850</v>
      </c>
      <c r="G89" s="44">
        <v>43951</v>
      </c>
      <c r="H89" s="12">
        <v>389533.13</v>
      </c>
      <c r="I89" s="12">
        <v>41325</v>
      </c>
      <c r="J89" s="12">
        <f t="shared" si="3"/>
        <v>561.1699999999837</v>
      </c>
      <c r="K89" s="28" t="s">
        <v>17</v>
      </c>
    </row>
    <row r="90" spans="1:12" ht="20.399999999999999" x14ac:dyDescent="0.3">
      <c r="A90" s="24" t="s">
        <v>228</v>
      </c>
      <c r="B90" s="25" t="s">
        <v>229</v>
      </c>
      <c r="C90" s="25" t="s">
        <v>230</v>
      </c>
      <c r="D90" s="54">
        <v>7949409.5</v>
      </c>
      <c r="E90" s="41">
        <v>43882</v>
      </c>
      <c r="F90" s="43">
        <v>44044</v>
      </c>
      <c r="G90" s="44">
        <v>45137</v>
      </c>
      <c r="H90" s="12">
        <v>4082142.9</v>
      </c>
      <c r="I90" s="12"/>
      <c r="J90" s="12">
        <f t="shared" si="3"/>
        <v>3867266.6</v>
      </c>
      <c r="K90" s="28" t="s">
        <v>17</v>
      </c>
    </row>
    <row r="91" spans="1:12" x14ac:dyDescent="0.3">
      <c r="A91" s="24" t="s">
        <v>231</v>
      </c>
      <c r="B91" s="25" t="s">
        <v>232</v>
      </c>
      <c r="C91" s="25" t="s">
        <v>233</v>
      </c>
      <c r="D91" s="54">
        <v>3000000</v>
      </c>
      <c r="E91" s="41">
        <v>43881</v>
      </c>
      <c r="F91" s="43">
        <v>43885</v>
      </c>
      <c r="G91" s="44">
        <v>44012</v>
      </c>
      <c r="H91" s="12">
        <v>3591801.02</v>
      </c>
      <c r="I91" s="12">
        <v>591801.02</v>
      </c>
      <c r="J91" s="12">
        <f t="shared" si="3"/>
        <v>0</v>
      </c>
      <c r="K91" s="28" t="s">
        <v>17</v>
      </c>
    </row>
    <row r="92" spans="1:12" ht="34.200000000000003" customHeight="1" x14ac:dyDescent="0.3">
      <c r="A92" s="24" t="s">
        <v>15</v>
      </c>
      <c r="B92" s="25" t="s">
        <v>12</v>
      </c>
      <c r="C92" s="25" t="s">
        <v>11</v>
      </c>
      <c r="D92" s="54">
        <v>4948447.6100000003</v>
      </c>
      <c r="E92" s="41">
        <v>44039</v>
      </c>
      <c r="F92" s="43">
        <v>44075</v>
      </c>
      <c r="G92" s="44">
        <v>45169</v>
      </c>
      <c r="H92" s="12">
        <v>3312995.48</v>
      </c>
      <c r="I92" s="12"/>
      <c r="J92" s="12">
        <f>D92-H92</f>
        <v>1635452.1300000004</v>
      </c>
      <c r="K92" s="28" t="s">
        <v>17</v>
      </c>
      <c r="L92" s="5"/>
    </row>
    <row r="93" spans="1:12" ht="33.75" customHeight="1" x14ac:dyDescent="0.3">
      <c r="A93" s="24" t="s">
        <v>13</v>
      </c>
      <c r="B93" s="25" t="s">
        <v>14</v>
      </c>
      <c r="C93" s="25" t="s">
        <v>16</v>
      </c>
      <c r="D93" s="54">
        <v>1284161.76</v>
      </c>
      <c r="E93" s="41">
        <v>44075</v>
      </c>
      <c r="F93" s="43">
        <v>44075</v>
      </c>
      <c r="G93" s="44">
        <v>45169</v>
      </c>
      <c r="H93" s="12">
        <v>321040.53000000003</v>
      </c>
      <c r="I93" s="12"/>
      <c r="J93" s="12">
        <f>D93-H93</f>
        <v>963121.23</v>
      </c>
      <c r="K93" s="28" t="s">
        <v>17</v>
      </c>
      <c r="L93" s="5"/>
    </row>
    <row r="94" spans="1:12" ht="27" customHeight="1" x14ac:dyDescent="0.3">
      <c r="A94" s="24" t="s">
        <v>18</v>
      </c>
      <c r="B94" s="25" t="s">
        <v>19</v>
      </c>
      <c r="C94" s="25" t="s">
        <v>20</v>
      </c>
      <c r="D94" s="54" t="s">
        <v>31</v>
      </c>
      <c r="E94" s="41">
        <v>44110</v>
      </c>
      <c r="F94" s="43">
        <v>44118</v>
      </c>
      <c r="G94" s="43">
        <v>45213</v>
      </c>
      <c r="H94" s="12"/>
      <c r="I94" s="12"/>
      <c r="J94" s="12"/>
      <c r="K94" s="28" t="s">
        <v>17</v>
      </c>
      <c r="L94" s="5" t="s">
        <v>108</v>
      </c>
    </row>
    <row r="95" spans="1:12" ht="20.399999999999999" x14ac:dyDescent="0.3">
      <c r="A95" s="24" t="s">
        <v>18</v>
      </c>
      <c r="B95" s="25" t="s">
        <v>32</v>
      </c>
      <c r="C95" s="25" t="s">
        <v>20</v>
      </c>
      <c r="D95" s="54" t="s">
        <v>31</v>
      </c>
      <c r="E95" s="41">
        <v>44110</v>
      </c>
      <c r="F95" s="43">
        <v>44118</v>
      </c>
      <c r="G95" s="43">
        <v>45213</v>
      </c>
      <c r="H95" s="12"/>
      <c r="I95" s="12"/>
      <c r="J95" s="12"/>
      <c r="K95" s="28" t="s">
        <v>17</v>
      </c>
      <c r="L95" s="5" t="s">
        <v>108</v>
      </c>
    </row>
    <row r="96" spans="1:12" ht="20.399999999999999" x14ac:dyDescent="0.3">
      <c r="A96" s="24" t="s">
        <v>18</v>
      </c>
      <c r="B96" s="25" t="s">
        <v>33</v>
      </c>
      <c r="C96" s="25" t="s">
        <v>20</v>
      </c>
      <c r="D96" s="54" t="s">
        <v>31</v>
      </c>
      <c r="E96" s="41">
        <v>44110</v>
      </c>
      <c r="F96" s="43">
        <v>44118</v>
      </c>
      <c r="G96" s="43">
        <v>45213</v>
      </c>
      <c r="H96" s="12"/>
      <c r="I96" s="36"/>
      <c r="J96" s="12"/>
      <c r="K96" s="28" t="s">
        <v>17</v>
      </c>
      <c r="L96" s="5" t="s">
        <v>108</v>
      </c>
    </row>
    <row r="97" spans="1:12" ht="20.399999999999999" x14ac:dyDescent="0.3">
      <c r="A97" s="24" t="s">
        <v>18</v>
      </c>
      <c r="B97" s="25" t="s">
        <v>34</v>
      </c>
      <c r="C97" s="25" t="s">
        <v>20</v>
      </c>
      <c r="D97" s="54" t="s">
        <v>31</v>
      </c>
      <c r="E97" s="41">
        <v>44110</v>
      </c>
      <c r="F97" s="43">
        <v>44118</v>
      </c>
      <c r="G97" s="43">
        <v>45213</v>
      </c>
      <c r="H97" s="12"/>
      <c r="I97" s="12"/>
      <c r="J97" s="12"/>
      <c r="K97" s="28" t="s">
        <v>17</v>
      </c>
      <c r="L97" s="5" t="s">
        <v>108</v>
      </c>
    </row>
    <row r="98" spans="1:12" ht="20.399999999999999" x14ac:dyDescent="0.3">
      <c r="A98" s="24" t="s">
        <v>18</v>
      </c>
      <c r="B98" s="25" t="s">
        <v>39</v>
      </c>
      <c r="C98" s="25" t="s">
        <v>20</v>
      </c>
      <c r="D98" s="54" t="s">
        <v>31</v>
      </c>
      <c r="E98" s="41">
        <v>44110</v>
      </c>
      <c r="F98" s="43">
        <v>44118</v>
      </c>
      <c r="G98" s="43">
        <v>45213</v>
      </c>
      <c r="H98" s="12"/>
      <c r="I98" s="12"/>
      <c r="J98" s="12"/>
      <c r="K98" s="28" t="s">
        <v>17</v>
      </c>
      <c r="L98" s="5" t="s">
        <v>108</v>
      </c>
    </row>
    <row r="99" spans="1:12" ht="20.399999999999999" x14ac:dyDescent="0.3">
      <c r="A99" s="24" t="s">
        <v>18</v>
      </c>
      <c r="B99" s="25" t="s">
        <v>46</v>
      </c>
      <c r="C99" s="25" t="s">
        <v>20</v>
      </c>
      <c r="D99" s="54" t="s">
        <v>31</v>
      </c>
      <c r="E99" s="41">
        <v>44110</v>
      </c>
      <c r="F99" s="43">
        <v>44118</v>
      </c>
      <c r="G99" s="43">
        <v>45213</v>
      </c>
      <c r="H99" s="12"/>
      <c r="I99" s="12"/>
      <c r="J99" s="12"/>
      <c r="K99" s="28" t="s">
        <v>17</v>
      </c>
      <c r="L99" s="5" t="s">
        <v>108</v>
      </c>
    </row>
    <row r="100" spans="1:12" ht="24" customHeight="1" x14ac:dyDescent="0.3">
      <c r="A100" s="24" t="s">
        <v>23</v>
      </c>
      <c r="B100" s="25" t="s">
        <v>21</v>
      </c>
      <c r="C100" s="25" t="s">
        <v>22</v>
      </c>
      <c r="D100" s="54">
        <v>1391500</v>
      </c>
      <c r="E100" s="41">
        <v>44123</v>
      </c>
      <c r="F100" s="43">
        <v>44130</v>
      </c>
      <c r="G100" s="43">
        <v>44312</v>
      </c>
      <c r="H100" s="12">
        <v>1391500</v>
      </c>
      <c r="I100" s="12"/>
      <c r="J100" s="12">
        <f t="shared" ref="J100:J103" si="4">D100-H100</f>
        <v>0</v>
      </c>
      <c r="K100" s="28" t="s">
        <v>17</v>
      </c>
    </row>
    <row r="101" spans="1:12" ht="24.6" customHeight="1" x14ac:dyDescent="0.3">
      <c r="A101" s="24" t="s">
        <v>50</v>
      </c>
      <c r="B101" s="25" t="s">
        <v>51</v>
      </c>
      <c r="C101" s="25" t="s">
        <v>52</v>
      </c>
      <c r="D101" s="54">
        <v>1383747.6</v>
      </c>
      <c r="E101" s="41">
        <v>44123</v>
      </c>
      <c r="F101" s="43">
        <v>44130</v>
      </c>
      <c r="G101" s="43">
        <v>44312</v>
      </c>
      <c r="H101" s="12">
        <v>1383747.6</v>
      </c>
      <c r="I101" s="12"/>
      <c r="J101" s="12">
        <f t="shared" si="4"/>
        <v>0</v>
      </c>
      <c r="K101" s="28" t="s">
        <v>17</v>
      </c>
      <c r="L101" s="6"/>
    </row>
    <row r="102" spans="1:12" ht="16.2" customHeight="1" x14ac:dyDescent="0.3">
      <c r="A102" s="24" t="s">
        <v>47</v>
      </c>
      <c r="B102" s="25" t="s">
        <v>48</v>
      </c>
      <c r="C102" s="25" t="s">
        <v>49</v>
      </c>
      <c r="D102" s="54">
        <v>728500</v>
      </c>
      <c r="E102" s="41">
        <v>44123</v>
      </c>
      <c r="F102" s="43">
        <v>44130</v>
      </c>
      <c r="G102" s="43">
        <v>44312</v>
      </c>
      <c r="H102" s="12">
        <v>728500</v>
      </c>
      <c r="I102" s="12"/>
      <c r="J102" s="12">
        <f t="shared" si="4"/>
        <v>0</v>
      </c>
      <c r="K102" s="28" t="s">
        <v>17</v>
      </c>
      <c r="L102" s="6"/>
    </row>
    <row r="103" spans="1:12" ht="20.399999999999999" x14ac:dyDescent="0.3">
      <c r="A103" s="24" t="s">
        <v>56</v>
      </c>
      <c r="B103" s="25" t="s">
        <v>57</v>
      </c>
      <c r="C103" s="25" t="s">
        <v>58</v>
      </c>
      <c r="D103" s="54">
        <v>2395900</v>
      </c>
      <c r="E103" s="41">
        <v>44123</v>
      </c>
      <c r="F103" s="43">
        <v>44130</v>
      </c>
      <c r="G103" s="43">
        <v>44312</v>
      </c>
      <c r="H103" s="12">
        <v>2395900</v>
      </c>
      <c r="I103" s="12"/>
      <c r="J103" s="12">
        <f t="shared" si="4"/>
        <v>0</v>
      </c>
      <c r="K103" s="28" t="s">
        <v>17</v>
      </c>
      <c r="L103" s="6"/>
    </row>
    <row r="104" spans="1:12" ht="13.2" customHeight="1" x14ac:dyDescent="0.3">
      <c r="A104" s="24" t="s">
        <v>53</v>
      </c>
      <c r="B104" s="25" t="s">
        <v>54</v>
      </c>
      <c r="C104" s="25" t="s">
        <v>55</v>
      </c>
      <c r="D104" s="54">
        <v>450000</v>
      </c>
      <c r="E104" s="41">
        <v>44123</v>
      </c>
      <c r="F104" s="43">
        <v>44130</v>
      </c>
      <c r="G104" s="43">
        <v>44312</v>
      </c>
      <c r="H104" s="12"/>
      <c r="I104" s="12"/>
      <c r="J104" s="12">
        <v>0</v>
      </c>
      <c r="K104" s="28" t="s">
        <v>17</v>
      </c>
      <c r="L104" s="6" t="s">
        <v>109</v>
      </c>
    </row>
    <row r="105" spans="1:12" ht="14.4" customHeight="1" x14ac:dyDescent="0.3">
      <c r="A105" s="24" t="s">
        <v>43</v>
      </c>
      <c r="B105" s="25" t="s">
        <v>44</v>
      </c>
      <c r="C105" s="25" t="s">
        <v>45</v>
      </c>
      <c r="D105" s="54">
        <v>490000</v>
      </c>
      <c r="E105" s="41">
        <v>44124</v>
      </c>
      <c r="F105" s="43">
        <v>44130</v>
      </c>
      <c r="G105" s="43">
        <v>44312</v>
      </c>
      <c r="H105" s="12"/>
      <c r="I105" s="12"/>
      <c r="J105" s="12">
        <v>0</v>
      </c>
      <c r="K105" s="28" t="s">
        <v>17</v>
      </c>
      <c r="L105" s="6" t="s">
        <v>109</v>
      </c>
    </row>
    <row r="106" spans="1:12" ht="16.2" customHeight="1" x14ac:dyDescent="0.3">
      <c r="A106" s="24" t="s">
        <v>95</v>
      </c>
      <c r="B106" s="25" t="s">
        <v>96</v>
      </c>
      <c r="C106" s="25" t="s">
        <v>97</v>
      </c>
      <c r="D106" s="54">
        <v>2972750</v>
      </c>
      <c r="E106" s="41">
        <v>44160</v>
      </c>
      <c r="F106" s="43">
        <v>44130</v>
      </c>
      <c r="G106" s="43">
        <v>44312</v>
      </c>
      <c r="H106" s="12"/>
      <c r="I106" s="12"/>
      <c r="J106" s="12">
        <v>0</v>
      </c>
      <c r="K106" s="28" t="s">
        <v>17</v>
      </c>
      <c r="L106" s="6" t="s">
        <v>109</v>
      </c>
    </row>
    <row r="107" spans="1:12" ht="20.399999999999999" x14ac:dyDescent="0.3">
      <c r="A107" s="24" t="s">
        <v>27</v>
      </c>
      <c r="B107" s="25" t="s">
        <v>28</v>
      </c>
      <c r="C107" s="25" t="s">
        <v>29</v>
      </c>
      <c r="D107" s="54" t="s">
        <v>30</v>
      </c>
      <c r="E107" s="41">
        <v>44109</v>
      </c>
      <c r="F107" s="43">
        <v>44113</v>
      </c>
      <c r="G107" s="43">
        <v>45208</v>
      </c>
      <c r="H107" s="12"/>
      <c r="I107" s="12"/>
      <c r="J107" s="12"/>
      <c r="K107" s="28" t="s">
        <v>17</v>
      </c>
      <c r="L107" s="5" t="s">
        <v>108</v>
      </c>
    </row>
    <row r="108" spans="1:12" ht="20.399999999999999" x14ac:dyDescent="0.3">
      <c r="A108" s="24" t="s">
        <v>27</v>
      </c>
      <c r="B108" s="25" t="s">
        <v>38</v>
      </c>
      <c r="C108" s="25" t="s">
        <v>29</v>
      </c>
      <c r="D108" s="54" t="s">
        <v>30</v>
      </c>
      <c r="E108" s="41">
        <v>44109</v>
      </c>
      <c r="F108" s="43">
        <v>44113</v>
      </c>
      <c r="G108" s="43">
        <v>45208</v>
      </c>
      <c r="H108" s="12"/>
      <c r="I108" s="12"/>
      <c r="J108" s="12"/>
      <c r="K108" s="28" t="s">
        <v>17</v>
      </c>
      <c r="L108" s="5" t="s">
        <v>108</v>
      </c>
    </row>
    <row r="109" spans="1:12" ht="20.399999999999999" x14ac:dyDescent="0.3">
      <c r="A109" s="24" t="s">
        <v>27</v>
      </c>
      <c r="B109" s="25" t="s">
        <v>59</v>
      </c>
      <c r="C109" s="25" t="s">
        <v>29</v>
      </c>
      <c r="D109" s="54" t="s">
        <v>30</v>
      </c>
      <c r="E109" s="41">
        <v>44109</v>
      </c>
      <c r="F109" s="43">
        <v>44113</v>
      </c>
      <c r="G109" s="43">
        <v>45208</v>
      </c>
      <c r="H109" s="12"/>
      <c r="I109" s="12"/>
      <c r="J109" s="12"/>
      <c r="K109" s="28" t="s">
        <v>17</v>
      </c>
      <c r="L109" s="5" t="s">
        <v>108</v>
      </c>
    </row>
    <row r="110" spans="1:12" ht="20.399999999999999" x14ac:dyDescent="0.3">
      <c r="A110" s="1" t="s">
        <v>66</v>
      </c>
      <c r="B110" s="5" t="s">
        <v>67</v>
      </c>
      <c r="C110" s="25" t="s">
        <v>260</v>
      </c>
      <c r="D110" s="54">
        <v>1150000</v>
      </c>
      <c r="E110" s="41">
        <v>44160</v>
      </c>
      <c r="F110" s="43">
        <v>44161</v>
      </c>
      <c r="G110" s="43">
        <v>45225</v>
      </c>
      <c r="H110" s="12">
        <v>1146833.31</v>
      </c>
      <c r="I110" s="12"/>
      <c r="J110" s="12">
        <f>D110-H110</f>
        <v>3166.6899999999441</v>
      </c>
      <c r="K110" s="28" t="s">
        <v>17</v>
      </c>
      <c r="L110" s="6"/>
    </row>
    <row r="111" spans="1:12" ht="30.6" x14ac:dyDescent="0.3">
      <c r="A111" s="1" t="s">
        <v>66</v>
      </c>
      <c r="B111" s="5" t="s">
        <v>69</v>
      </c>
      <c r="C111" s="5" t="s">
        <v>68</v>
      </c>
      <c r="D111" s="57"/>
      <c r="E111" s="41">
        <v>44160</v>
      </c>
      <c r="F111" s="43">
        <v>44161</v>
      </c>
      <c r="G111" s="43">
        <v>45225</v>
      </c>
      <c r="H111" s="12"/>
      <c r="I111" s="12"/>
      <c r="J111" s="12"/>
      <c r="K111" s="28" t="s">
        <v>17</v>
      </c>
      <c r="L111" s="6"/>
    </row>
    <row r="112" spans="1:12" ht="30.6" x14ac:dyDescent="0.3">
      <c r="A112" s="1" t="s">
        <v>66</v>
      </c>
      <c r="B112" s="5" t="s">
        <v>70</v>
      </c>
      <c r="C112" s="5" t="s">
        <v>68</v>
      </c>
      <c r="D112" s="57"/>
      <c r="E112" s="41">
        <v>44160</v>
      </c>
      <c r="F112" s="43">
        <v>44161</v>
      </c>
      <c r="G112" s="43">
        <v>45225</v>
      </c>
      <c r="H112" s="12"/>
      <c r="I112" s="12"/>
      <c r="J112" s="12"/>
      <c r="K112" s="28" t="s">
        <v>17</v>
      </c>
      <c r="L112" s="6"/>
    </row>
    <row r="113" spans="1:12" ht="20.399999999999999" x14ac:dyDescent="0.3">
      <c r="A113" s="1" t="s">
        <v>66</v>
      </c>
      <c r="B113" s="5" t="s">
        <v>98</v>
      </c>
      <c r="C113" s="25" t="s">
        <v>255</v>
      </c>
      <c r="D113" s="54">
        <v>2767884.38</v>
      </c>
      <c r="E113" s="41">
        <v>44160</v>
      </c>
      <c r="F113" s="43">
        <v>44161</v>
      </c>
      <c r="G113" s="43">
        <v>45225</v>
      </c>
      <c r="H113" s="12">
        <v>1494926.77</v>
      </c>
      <c r="I113" s="12"/>
      <c r="J113" s="12">
        <f>D113-H113</f>
        <v>1272957.6099999999</v>
      </c>
      <c r="K113" s="28" t="s">
        <v>17</v>
      </c>
      <c r="L113" s="6"/>
    </row>
    <row r="114" spans="1:12" ht="20.399999999999999" x14ac:dyDescent="0.3">
      <c r="A114" s="1" t="s">
        <v>66</v>
      </c>
      <c r="B114" s="5" t="s">
        <v>99</v>
      </c>
      <c r="C114" s="25" t="s">
        <v>254</v>
      </c>
      <c r="D114" s="54">
        <v>3669859.01</v>
      </c>
      <c r="E114" s="41">
        <v>44160</v>
      </c>
      <c r="F114" s="43">
        <v>44161</v>
      </c>
      <c r="G114" s="43">
        <v>45225</v>
      </c>
      <c r="H114" s="12">
        <v>2589901.31</v>
      </c>
      <c r="I114" s="12"/>
      <c r="J114" s="12">
        <f>D114-H114</f>
        <v>1079957.6999999997</v>
      </c>
      <c r="K114" s="28" t="s">
        <v>17</v>
      </c>
      <c r="L114" s="6"/>
    </row>
    <row r="115" spans="1:12" ht="30.6" x14ac:dyDescent="0.3">
      <c r="A115" s="1" t="s">
        <v>66</v>
      </c>
      <c r="B115" s="5" t="s">
        <v>100</v>
      </c>
      <c r="C115" s="5" t="s">
        <v>68</v>
      </c>
      <c r="D115" s="57"/>
      <c r="E115" s="41">
        <v>44160</v>
      </c>
      <c r="F115" s="43">
        <v>44161</v>
      </c>
      <c r="G115" s="43">
        <v>45225</v>
      </c>
      <c r="H115" s="12"/>
      <c r="I115" s="12"/>
      <c r="J115" s="12"/>
      <c r="K115" s="28" t="s">
        <v>17</v>
      </c>
      <c r="L115" s="6"/>
    </row>
    <row r="116" spans="1:12" ht="30.6" x14ac:dyDescent="0.3">
      <c r="A116" s="1" t="s">
        <v>66</v>
      </c>
      <c r="B116" s="5" t="s">
        <v>101</v>
      </c>
      <c r="C116" s="5" t="s">
        <v>68</v>
      </c>
      <c r="D116" s="57"/>
      <c r="E116" s="41">
        <v>44160</v>
      </c>
      <c r="F116" s="43">
        <v>44161</v>
      </c>
      <c r="G116" s="43">
        <v>45225</v>
      </c>
      <c r="H116" s="12"/>
      <c r="I116" s="12"/>
      <c r="J116" s="12"/>
      <c r="K116" s="28" t="s">
        <v>17</v>
      </c>
      <c r="L116" s="6"/>
    </row>
    <row r="117" spans="1:12" ht="20.399999999999999" x14ac:dyDescent="0.3">
      <c r="A117" s="1" t="s">
        <v>66</v>
      </c>
      <c r="B117" s="5" t="s">
        <v>102</v>
      </c>
      <c r="C117" s="25" t="s">
        <v>259</v>
      </c>
      <c r="D117" s="54">
        <v>908771.93</v>
      </c>
      <c r="E117" s="41">
        <v>44160</v>
      </c>
      <c r="F117" s="43">
        <v>44161</v>
      </c>
      <c r="G117" s="43">
        <v>45225</v>
      </c>
      <c r="H117" s="12">
        <v>486154.57</v>
      </c>
      <c r="I117" s="12"/>
      <c r="J117" s="12">
        <f>D117-H117</f>
        <v>422617.36000000004</v>
      </c>
      <c r="K117" s="28" t="s">
        <v>17</v>
      </c>
      <c r="L117" s="6"/>
    </row>
    <row r="118" spans="1:12" ht="30.6" x14ac:dyDescent="0.3">
      <c r="A118" s="1" t="s">
        <v>66</v>
      </c>
      <c r="B118" s="5" t="s">
        <v>103</v>
      </c>
      <c r="C118" s="25" t="s">
        <v>256</v>
      </c>
      <c r="D118" s="54">
        <v>1000000</v>
      </c>
      <c r="E118" s="41">
        <v>44160</v>
      </c>
      <c r="F118" s="43">
        <v>44161</v>
      </c>
      <c r="G118" s="43">
        <v>45225</v>
      </c>
      <c r="H118" s="12">
        <v>998850</v>
      </c>
      <c r="I118" s="12"/>
      <c r="J118" s="12">
        <f>D118-H118</f>
        <v>1150</v>
      </c>
      <c r="K118" s="28" t="s">
        <v>17</v>
      </c>
      <c r="L118" s="6"/>
    </row>
    <row r="119" spans="1:12" ht="20.399999999999999" x14ac:dyDescent="0.3">
      <c r="A119" s="1" t="s">
        <v>66</v>
      </c>
      <c r="B119" s="5" t="s">
        <v>104</v>
      </c>
      <c r="C119" s="25" t="s">
        <v>251</v>
      </c>
      <c r="D119" s="54">
        <v>1100000</v>
      </c>
      <c r="E119" s="41">
        <v>44160</v>
      </c>
      <c r="F119" s="43">
        <v>44161</v>
      </c>
      <c r="G119" s="43">
        <v>45225</v>
      </c>
      <c r="H119" s="12">
        <v>1101000</v>
      </c>
      <c r="I119" s="12"/>
      <c r="J119" s="12">
        <f>D119-H119</f>
        <v>-1000</v>
      </c>
      <c r="K119" s="28" t="s">
        <v>17</v>
      </c>
      <c r="L119" s="6"/>
    </row>
    <row r="120" spans="1:12" ht="30.6" x14ac:dyDescent="0.3">
      <c r="A120" s="1" t="s">
        <v>66</v>
      </c>
      <c r="B120" s="5" t="s">
        <v>105</v>
      </c>
      <c r="C120" s="5" t="s">
        <v>68</v>
      </c>
      <c r="D120" s="57"/>
      <c r="E120" s="41">
        <v>44160</v>
      </c>
      <c r="F120" s="43">
        <v>44161</v>
      </c>
      <c r="G120" s="43">
        <v>45225</v>
      </c>
      <c r="H120" s="12"/>
      <c r="I120" s="12"/>
      <c r="J120" s="12"/>
      <c r="K120" s="28" t="s">
        <v>17</v>
      </c>
      <c r="L120" s="6"/>
    </row>
    <row r="121" spans="1:12" ht="30.6" x14ac:dyDescent="0.3">
      <c r="A121" s="1" t="s">
        <v>66</v>
      </c>
      <c r="B121" s="5" t="s">
        <v>106</v>
      </c>
      <c r="C121" s="5" t="s">
        <v>68</v>
      </c>
      <c r="D121" s="57"/>
      <c r="E121" s="41">
        <v>44160</v>
      </c>
      <c r="F121" s="43">
        <v>44161</v>
      </c>
      <c r="G121" s="43">
        <v>45225</v>
      </c>
      <c r="H121" s="12"/>
      <c r="I121" s="12"/>
      <c r="J121" s="12"/>
      <c r="K121" s="28" t="s">
        <v>17</v>
      </c>
      <c r="L121" s="6"/>
    </row>
    <row r="122" spans="1:12" ht="30.6" x14ac:dyDescent="0.3">
      <c r="A122" s="1" t="s">
        <v>66</v>
      </c>
      <c r="B122" s="5" t="s">
        <v>71</v>
      </c>
      <c r="C122" s="5" t="s">
        <v>68</v>
      </c>
      <c r="D122" s="57"/>
      <c r="E122" s="41">
        <v>44160</v>
      </c>
      <c r="F122" s="43">
        <v>44161</v>
      </c>
      <c r="G122" s="43">
        <v>45225</v>
      </c>
      <c r="H122" s="12"/>
      <c r="I122" s="12"/>
      <c r="J122" s="12"/>
      <c r="K122" s="28" t="s">
        <v>17</v>
      </c>
      <c r="L122" s="6"/>
    </row>
    <row r="123" spans="1:12" ht="30.6" x14ac:dyDescent="0.3">
      <c r="A123" s="1" t="s">
        <v>66</v>
      </c>
      <c r="B123" s="5" t="s">
        <v>72</v>
      </c>
      <c r="C123" s="5" t="s">
        <v>68</v>
      </c>
      <c r="D123" s="57"/>
      <c r="E123" s="41">
        <v>44160</v>
      </c>
      <c r="F123" s="43">
        <v>44161</v>
      </c>
      <c r="G123" s="43">
        <v>45225</v>
      </c>
      <c r="H123" s="12"/>
      <c r="I123" s="12"/>
      <c r="J123" s="12"/>
      <c r="K123" s="28" t="s">
        <v>17</v>
      </c>
      <c r="L123" s="6"/>
    </row>
    <row r="124" spans="1:12" ht="30.6" x14ac:dyDescent="0.3">
      <c r="A124" s="1" t="s">
        <v>66</v>
      </c>
      <c r="B124" s="5" t="s">
        <v>73</v>
      </c>
      <c r="C124" s="5" t="s">
        <v>68</v>
      </c>
      <c r="D124" s="57"/>
      <c r="E124" s="41">
        <v>44160</v>
      </c>
      <c r="F124" s="43">
        <v>44161</v>
      </c>
      <c r="G124" s="43">
        <v>45225</v>
      </c>
      <c r="H124" s="12"/>
      <c r="I124" s="12"/>
      <c r="J124" s="12"/>
      <c r="K124" s="28" t="s">
        <v>17</v>
      </c>
      <c r="L124" s="6"/>
    </row>
    <row r="125" spans="1:12" ht="30.6" x14ac:dyDescent="0.3">
      <c r="A125" s="1" t="s">
        <v>66</v>
      </c>
      <c r="B125" s="5" t="s">
        <v>74</v>
      </c>
      <c r="C125" s="5" t="s">
        <v>68</v>
      </c>
      <c r="D125" s="57"/>
      <c r="E125" s="41">
        <v>44160</v>
      </c>
      <c r="F125" s="43">
        <v>44161</v>
      </c>
      <c r="G125" s="43">
        <v>45225</v>
      </c>
      <c r="H125" s="12"/>
      <c r="I125" s="12"/>
      <c r="J125" s="12"/>
      <c r="K125" s="28" t="s">
        <v>17</v>
      </c>
      <c r="L125" s="6"/>
    </row>
    <row r="126" spans="1:12" ht="30.6" x14ac:dyDescent="0.3">
      <c r="A126" s="1" t="s">
        <v>66</v>
      </c>
      <c r="B126" s="5" t="s">
        <v>75</v>
      </c>
      <c r="C126" s="5" t="s">
        <v>68</v>
      </c>
      <c r="D126" s="57"/>
      <c r="E126" s="41">
        <v>44160</v>
      </c>
      <c r="F126" s="43">
        <v>44161</v>
      </c>
      <c r="G126" s="43">
        <v>45225</v>
      </c>
      <c r="H126" s="12"/>
      <c r="I126" s="12"/>
      <c r="J126" s="12"/>
      <c r="K126" s="28" t="s">
        <v>17</v>
      </c>
      <c r="L126" s="6"/>
    </row>
    <row r="127" spans="1:12" ht="30.6" x14ac:dyDescent="0.3">
      <c r="A127" s="1" t="s">
        <v>66</v>
      </c>
      <c r="B127" s="5" t="s">
        <v>76</v>
      </c>
      <c r="C127" s="5" t="s">
        <v>68</v>
      </c>
      <c r="D127" s="57"/>
      <c r="E127" s="41">
        <v>44160</v>
      </c>
      <c r="F127" s="43">
        <v>44161</v>
      </c>
      <c r="G127" s="43">
        <v>45225</v>
      </c>
      <c r="H127" s="12"/>
      <c r="I127" s="12"/>
      <c r="J127" s="12"/>
      <c r="K127" s="28" t="s">
        <v>17</v>
      </c>
      <c r="L127" s="6"/>
    </row>
    <row r="128" spans="1:12" ht="20.399999999999999" x14ac:dyDescent="0.3">
      <c r="A128" s="1" t="s">
        <v>66</v>
      </c>
      <c r="B128" s="5" t="s">
        <v>77</v>
      </c>
      <c r="C128" s="25" t="s">
        <v>250</v>
      </c>
      <c r="D128" s="54">
        <v>400000</v>
      </c>
      <c r="E128" s="41">
        <v>44160</v>
      </c>
      <c r="F128" s="43">
        <v>44161</v>
      </c>
      <c r="G128" s="43">
        <v>45225</v>
      </c>
      <c r="H128" s="12">
        <v>369550.21</v>
      </c>
      <c r="I128" s="12"/>
      <c r="J128" s="12">
        <f>D128-H128</f>
        <v>30449.789999999979</v>
      </c>
      <c r="K128" s="28" t="s">
        <v>17</v>
      </c>
      <c r="L128" s="6"/>
    </row>
    <row r="129" spans="1:12" ht="30.6" x14ac:dyDescent="0.3">
      <c r="A129" s="1" t="s">
        <v>66</v>
      </c>
      <c r="B129" s="5" t="s">
        <v>78</v>
      </c>
      <c r="C129" s="5" t="s">
        <v>68</v>
      </c>
      <c r="D129" s="57"/>
      <c r="E129" s="41">
        <v>44160</v>
      </c>
      <c r="F129" s="43">
        <v>44161</v>
      </c>
      <c r="G129" s="43">
        <v>45225</v>
      </c>
      <c r="H129" s="12"/>
      <c r="I129" s="12"/>
      <c r="J129" s="12"/>
      <c r="K129" s="28" t="s">
        <v>17</v>
      </c>
      <c r="L129" s="6"/>
    </row>
    <row r="130" spans="1:12" ht="30.6" x14ac:dyDescent="0.3">
      <c r="A130" s="1" t="s">
        <v>66</v>
      </c>
      <c r="B130" s="5" t="s">
        <v>79</v>
      </c>
      <c r="C130" s="5" t="s">
        <v>68</v>
      </c>
      <c r="D130" s="57"/>
      <c r="E130" s="41">
        <v>44160</v>
      </c>
      <c r="F130" s="43">
        <v>44161</v>
      </c>
      <c r="G130" s="43">
        <v>45225</v>
      </c>
      <c r="H130" s="12"/>
      <c r="I130" s="12"/>
      <c r="J130" s="12"/>
      <c r="K130" s="28" t="s">
        <v>17</v>
      </c>
      <c r="L130" s="6"/>
    </row>
    <row r="131" spans="1:12" ht="20.399999999999999" x14ac:dyDescent="0.3">
      <c r="A131" s="1" t="s">
        <v>66</v>
      </c>
      <c r="B131" s="5" t="s">
        <v>80</v>
      </c>
      <c r="C131" s="25" t="s">
        <v>253</v>
      </c>
      <c r="D131" s="54">
        <v>1998461.65</v>
      </c>
      <c r="E131" s="41">
        <v>44160</v>
      </c>
      <c r="F131" s="43">
        <v>44161</v>
      </c>
      <c r="G131" s="43">
        <v>45225</v>
      </c>
      <c r="H131" s="12">
        <v>992377.66</v>
      </c>
      <c r="I131" s="12"/>
      <c r="J131" s="12">
        <f>D131-H131</f>
        <v>1006083.9899999999</v>
      </c>
      <c r="K131" s="28" t="s">
        <v>17</v>
      </c>
      <c r="L131" s="6"/>
    </row>
    <row r="132" spans="1:12" ht="20.399999999999999" x14ac:dyDescent="0.3">
      <c r="A132" s="1" t="s">
        <v>66</v>
      </c>
      <c r="B132" s="5" t="s">
        <v>81</v>
      </c>
      <c r="C132" s="25" t="s">
        <v>257</v>
      </c>
      <c r="D132" s="54">
        <v>1149877.97</v>
      </c>
      <c r="E132" s="41">
        <v>44160</v>
      </c>
      <c r="F132" s="43">
        <v>44161</v>
      </c>
      <c r="G132" s="43">
        <v>45225</v>
      </c>
      <c r="H132" s="12">
        <v>1149877.97</v>
      </c>
      <c r="I132" s="12"/>
      <c r="J132" s="12">
        <f>D132-H132</f>
        <v>0</v>
      </c>
      <c r="K132" s="28" t="s">
        <v>17</v>
      </c>
      <c r="L132" s="6"/>
    </row>
    <row r="133" spans="1:12" ht="20.399999999999999" x14ac:dyDescent="0.3">
      <c r="A133" s="1" t="s">
        <v>66</v>
      </c>
      <c r="B133" s="5" t="s">
        <v>82</v>
      </c>
      <c r="C133" s="25" t="s">
        <v>243</v>
      </c>
      <c r="D133" s="57">
        <v>3994804.76</v>
      </c>
      <c r="E133" s="41">
        <v>44160</v>
      </c>
      <c r="F133" s="43">
        <v>44161</v>
      </c>
      <c r="G133" s="43">
        <v>45225</v>
      </c>
      <c r="H133" s="12">
        <v>1267741.54</v>
      </c>
      <c r="I133" s="12"/>
      <c r="J133" s="12">
        <f>D133-H133</f>
        <v>2727063.2199999997</v>
      </c>
      <c r="K133" s="28" t="s">
        <v>17</v>
      </c>
      <c r="L133" s="6"/>
    </row>
    <row r="134" spans="1:12" ht="15" customHeight="1" x14ac:dyDescent="0.3">
      <c r="A134" s="1" t="s">
        <v>66</v>
      </c>
      <c r="B134" s="5" t="s">
        <v>83</v>
      </c>
      <c r="C134" s="25" t="s">
        <v>241</v>
      </c>
      <c r="D134" s="57">
        <v>1150000</v>
      </c>
      <c r="E134" s="41">
        <v>44160</v>
      </c>
      <c r="F134" s="43">
        <v>44161</v>
      </c>
      <c r="G134" s="43">
        <v>45225</v>
      </c>
      <c r="H134" s="12">
        <v>1150000</v>
      </c>
      <c r="I134" s="12"/>
      <c r="J134" s="12">
        <f>D134-H134</f>
        <v>0</v>
      </c>
      <c r="K134" s="28" t="s">
        <v>17</v>
      </c>
      <c r="L134" s="6"/>
    </row>
    <row r="135" spans="1:12" ht="30.6" x14ac:dyDescent="0.3">
      <c r="A135" s="1" t="s">
        <v>66</v>
      </c>
      <c r="B135" s="5" t="s">
        <v>84</v>
      </c>
      <c r="C135" s="5" t="s">
        <v>68</v>
      </c>
      <c r="D135" s="57"/>
      <c r="E135" s="41">
        <v>44160</v>
      </c>
      <c r="F135" s="43">
        <v>44161</v>
      </c>
      <c r="G135" s="43">
        <v>45225</v>
      </c>
      <c r="H135" s="12"/>
      <c r="I135" s="12"/>
      <c r="J135" s="12"/>
      <c r="K135" s="28" t="s">
        <v>17</v>
      </c>
      <c r="L135" s="6"/>
    </row>
    <row r="136" spans="1:12" ht="30.6" x14ac:dyDescent="0.3">
      <c r="A136" s="1" t="s">
        <v>66</v>
      </c>
      <c r="B136" s="5" t="s">
        <v>85</v>
      </c>
      <c r="C136" s="5" t="s">
        <v>68</v>
      </c>
      <c r="D136" s="57"/>
      <c r="E136" s="41">
        <v>44160</v>
      </c>
      <c r="F136" s="43">
        <v>44161</v>
      </c>
      <c r="G136" s="43">
        <v>45225</v>
      </c>
      <c r="H136" s="12"/>
      <c r="I136" s="12"/>
      <c r="J136" s="12"/>
      <c r="K136" s="28" t="s">
        <v>17</v>
      </c>
      <c r="L136" s="6"/>
    </row>
    <row r="137" spans="1:12" ht="20.399999999999999" x14ac:dyDescent="0.3">
      <c r="A137" s="1" t="s">
        <v>66</v>
      </c>
      <c r="B137" s="5" t="s">
        <v>86</v>
      </c>
      <c r="C137" s="25" t="s">
        <v>252</v>
      </c>
      <c r="D137" s="54">
        <v>4945240.01</v>
      </c>
      <c r="E137" s="41">
        <v>44160</v>
      </c>
      <c r="F137" s="43">
        <v>44161</v>
      </c>
      <c r="G137" s="43">
        <v>45225</v>
      </c>
      <c r="H137" s="12">
        <v>2101727</v>
      </c>
      <c r="I137" s="12"/>
      <c r="J137" s="12">
        <f>D137-H137</f>
        <v>2843513.01</v>
      </c>
      <c r="K137" s="28" t="s">
        <v>17</v>
      </c>
      <c r="L137" s="6"/>
    </row>
    <row r="138" spans="1:12" ht="30.6" x14ac:dyDescent="0.3">
      <c r="A138" s="1" t="s">
        <v>66</v>
      </c>
      <c r="B138" s="5" t="s">
        <v>87</v>
      </c>
      <c r="C138" s="5" t="s">
        <v>68</v>
      </c>
      <c r="D138" s="57"/>
      <c r="E138" s="41">
        <v>44160</v>
      </c>
      <c r="F138" s="43">
        <v>44161</v>
      </c>
      <c r="G138" s="43">
        <v>45225</v>
      </c>
      <c r="H138" s="12"/>
      <c r="I138" s="12"/>
      <c r="J138" s="12"/>
      <c r="K138" s="28" t="s">
        <v>17</v>
      </c>
      <c r="L138" s="6"/>
    </row>
    <row r="139" spans="1:12" ht="20.399999999999999" x14ac:dyDescent="0.3">
      <c r="A139" s="1" t="s">
        <v>66</v>
      </c>
      <c r="B139" s="5" t="s">
        <v>88</v>
      </c>
      <c r="C139" s="25" t="s">
        <v>242</v>
      </c>
      <c r="D139" s="57">
        <v>2261005.64</v>
      </c>
      <c r="E139" s="41">
        <v>44160</v>
      </c>
      <c r="F139" s="43">
        <v>44161</v>
      </c>
      <c r="G139" s="43">
        <v>45225</v>
      </c>
      <c r="H139" s="12">
        <v>1307355.23</v>
      </c>
      <c r="I139" s="12"/>
      <c r="J139" s="12">
        <f>D139-H139</f>
        <v>953650.41000000015</v>
      </c>
      <c r="K139" s="28" t="s">
        <v>17</v>
      </c>
      <c r="L139" s="6"/>
    </row>
    <row r="140" spans="1:12" ht="30.6" x14ac:dyDescent="0.3">
      <c r="A140" s="24" t="s">
        <v>24</v>
      </c>
      <c r="B140" s="25" t="s">
        <v>25</v>
      </c>
      <c r="C140" s="25" t="s">
        <v>26</v>
      </c>
      <c r="D140" s="54">
        <v>6196000</v>
      </c>
      <c r="E140" s="41">
        <v>44124</v>
      </c>
      <c r="F140" s="43">
        <v>44136</v>
      </c>
      <c r="G140" s="43">
        <v>44347</v>
      </c>
      <c r="H140" s="12">
        <v>6196000</v>
      </c>
      <c r="I140" s="12"/>
      <c r="J140" s="12">
        <f>D140-H140</f>
        <v>0</v>
      </c>
      <c r="K140" s="28" t="s">
        <v>17</v>
      </c>
      <c r="L140" s="6"/>
    </row>
    <row r="141" spans="1:12" ht="30.6" x14ac:dyDescent="0.3">
      <c r="A141" s="24" t="s">
        <v>40</v>
      </c>
      <c r="B141" s="25" t="s">
        <v>41</v>
      </c>
      <c r="C141" s="25" t="s">
        <v>42</v>
      </c>
      <c r="D141" s="54">
        <v>3599294.31</v>
      </c>
      <c r="E141" s="41">
        <v>44124</v>
      </c>
      <c r="F141" s="43">
        <v>44136</v>
      </c>
      <c r="G141" s="43">
        <v>44346</v>
      </c>
      <c r="H141" s="12">
        <v>3599294.31</v>
      </c>
      <c r="I141" s="12"/>
      <c r="J141" s="12">
        <f>D141-H141</f>
        <v>0</v>
      </c>
      <c r="K141" s="28" t="s">
        <v>17</v>
      </c>
      <c r="L141" s="6"/>
    </row>
    <row r="142" spans="1:12" ht="20.399999999999999" x14ac:dyDescent="0.3">
      <c r="A142" s="24" t="s">
        <v>35</v>
      </c>
      <c r="B142" s="25" t="s">
        <v>36</v>
      </c>
      <c r="C142" s="25" t="s">
        <v>37</v>
      </c>
      <c r="D142" s="54">
        <v>960059.1</v>
      </c>
      <c r="E142" s="41">
        <v>44124</v>
      </c>
      <c r="F142" s="43">
        <v>44128</v>
      </c>
      <c r="G142" s="43">
        <v>44309</v>
      </c>
      <c r="H142" s="12">
        <v>960059.1</v>
      </c>
      <c r="I142" s="12"/>
      <c r="J142" s="12">
        <f>D142-H142</f>
        <v>0</v>
      </c>
      <c r="K142" s="28" t="s">
        <v>17</v>
      </c>
      <c r="L142" s="6"/>
    </row>
    <row r="143" spans="1:12" ht="20.399999999999999" x14ac:dyDescent="0.3">
      <c r="A143" s="24" t="s">
        <v>60</v>
      </c>
      <c r="B143" s="25" t="s">
        <v>61</v>
      </c>
      <c r="C143" s="25" t="s">
        <v>62</v>
      </c>
      <c r="D143" s="54" t="s">
        <v>63</v>
      </c>
      <c r="E143" s="41">
        <v>44160</v>
      </c>
      <c r="F143" s="43">
        <v>44166</v>
      </c>
      <c r="G143" s="43">
        <v>45260</v>
      </c>
      <c r="H143" s="12"/>
      <c r="I143" s="12"/>
      <c r="J143" s="12"/>
      <c r="K143" s="28" t="s">
        <v>17</v>
      </c>
      <c r="L143" s="5" t="s">
        <v>108</v>
      </c>
    </row>
    <row r="144" spans="1:12" ht="20.399999999999999" x14ac:dyDescent="0.3">
      <c r="A144" s="24" t="s">
        <v>60</v>
      </c>
      <c r="B144" s="25" t="s">
        <v>64</v>
      </c>
      <c r="C144" s="25" t="s">
        <v>62</v>
      </c>
      <c r="D144" s="54" t="s">
        <v>63</v>
      </c>
      <c r="E144" s="41">
        <v>44160</v>
      </c>
      <c r="F144" s="43">
        <v>44166</v>
      </c>
      <c r="G144" s="43">
        <v>45260</v>
      </c>
      <c r="H144" s="12"/>
      <c r="I144" s="12"/>
      <c r="J144" s="12"/>
      <c r="K144" s="28" t="s">
        <v>17</v>
      </c>
      <c r="L144" s="5" t="s">
        <v>108</v>
      </c>
    </row>
    <row r="145" spans="1:12" ht="20.399999999999999" x14ac:dyDescent="0.3">
      <c r="A145" s="24" t="s">
        <v>60</v>
      </c>
      <c r="B145" s="25" t="s">
        <v>51</v>
      </c>
      <c r="C145" s="25" t="s">
        <v>62</v>
      </c>
      <c r="D145" s="54" t="s">
        <v>63</v>
      </c>
      <c r="E145" s="41">
        <v>44160</v>
      </c>
      <c r="F145" s="43">
        <v>44166</v>
      </c>
      <c r="G145" s="43">
        <v>45260</v>
      </c>
      <c r="H145" s="12"/>
      <c r="I145" s="12"/>
      <c r="J145" s="12"/>
      <c r="K145" s="28" t="s">
        <v>17</v>
      </c>
      <c r="L145" s="5" t="s">
        <v>108</v>
      </c>
    </row>
    <row r="146" spans="1:12" ht="20.399999999999999" x14ac:dyDescent="0.3">
      <c r="A146" s="24" t="s">
        <v>60</v>
      </c>
      <c r="B146" s="25" t="s">
        <v>65</v>
      </c>
      <c r="C146" s="25" t="s">
        <v>62</v>
      </c>
      <c r="D146" s="54" t="s">
        <v>63</v>
      </c>
      <c r="E146" s="41">
        <v>44160</v>
      </c>
      <c r="F146" s="43">
        <v>44166</v>
      </c>
      <c r="G146" s="43">
        <v>45260</v>
      </c>
      <c r="H146" s="12"/>
      <c r="I146" s="12"/>
      <c r="J146" s="12"/>
      <c r="K146" s="28" t="s">
        <v>17</v>
      </c>
      <c r="L146" s="5" t="s">
        <v>108</v>
      </c>
    </row>
    <row r="147" spans="1:12" ht="30.6" x14ac:dyDescent="0.3">
      <c r="A147" s="24" t="s">
        <v>89</v>
      </c>
      <c r="B147" s="25" t="s">
        <v>90</v>
      </c>
      <c r="C147" s="25" t="s">
        <v>91</v>
      </c>
      <c r="D147" s="54">
        <v>4884728.22</v>
      </c>
      <c r="E147" s="41">
        <v>44160</v>
      </c>
      <c r="F147" s="43">
        <v>44256</v>
      </c>
      <c r="G147" s="43">
        <v>44985</v>
      </c>
      <c r="H147" s="12">
        <v>402780.42</v>
      </c>
      <c r="I147" s="12"/>
      <c r="J147" s="12">
        <f t="shared" ref="J147:J163" si="5">D147-H147</f>
        <v>4481947.8</v>
      </c>
      <c r="K147" s="28" t="s">
        <v>17</v>
      </c>
      <c r="L147" s="6"/>
    </row>
    <row r="148" spans="1:12" ht="20.399999999999999" x14ac:dyDescent="0.3">
      <c r="A148" s="24" t="s">
        <v>94</v>
      </c>
      <c r="B148" s="25" t="s">
        <v>93</v>
      </c>
      <c r="C148" s="25" t="s">
        <v>92</v>
      </c>
      <c r="D148" s="54">
        <v>3013500</v>
      </c>
      <c r="E148" s="41">
        <v>44160</v>
      </c>
      <c r="F148" s="43">
        <v>44256</v>
      </c>
      <c r="G148" s="43">
        <v>44985</v>
      </c>
      <c r="H148" s="12">
        <v>616500</v>
      </c>
      <c r="I148" s="12"/>
      <c r="J148" s="12">
        <f t="shared" si="5"/>
        <v>2397000</v>
      </c>
      <c r="K148" s="28" t="s">
        <v>17</v>
      </c>
      <c r="L148" s="5"/>
    </row>
    <row r="149" spans="1:12" ht="30.6" x14ac:dyDescent="0.3">
      <c r="A149" s="24" t="s">
        <v>132</v>
      </c>
      <c r="B149" s="25" t="s">
        <v>133</v>
      </c>
      <c r="C149" s="25" t="s">
        <v>258</v>
      </c>
      <c r="D149" s="54">
        <v>1998179.99</v>
      </c>
      <c r="E149" s="41">
        <v>44161</v>
      </c>
      <c r="F149" s="41">
        <v>44161</v>
      </c>
      <c r="G149" s="41">
        <v>45225</v>
      </c>
      <c r="H149" s="12">
        <v>1240869.77</v>
      </c>
      <c r="I149" s="12"/>
      <c r="J149" s="12">
        <f t="shared" si="5"/>
        <v>757310.22</v>
      </c>
      <c r="K149" s="28" t="s">
        <v>17</v>
      </c>
    </row>
    <row r="150" spans="1:12" ht="30.6" x14ac:dyDescent="0.3">
      <c r="A150" s="24" t="s">
        <v>132</v>
      </c>
      <c r="B150" s="10" t="s">
        <v>135</v>
      </c>
      <c r="C150" s="25" t="s">
        <v>134</v>
      </c>
      <c r="D150" s="54"/>
      <c r="E150" s="41">
        <v>44161</v>
      </c>
      <c r="F150" s="41">
        <v>44161</v>
      </c>
      <c r="G150" s="41">
        <v>45225</v>
      </c>
      <c r="H150" s="12"/>
      <c r="I150" s="12"/>
      <c r="J150" s="12">
        <f t="shared" si="5"/>
        <v>0</v>
      </c>
      <c r="K150" s="28" t="s">
        <v>17</v>
      </c>
    </row>
    <row r="151" spans="1:12" ht="30.6" x14ac:dyDescent="0.3">
      <c r="A151" s="24" t="s">
        <v>132</v>
      </c>
      <c r="B151" s="25" t="s">
        <v>136</v>
      </c>
      <c r="C151" s="25" t="s">
        <v>134</v>
      </c>
      <c r="D151" s="54"/>
      <c r="E151" s="41">
        <v>44161</v>
      </c>
      <c r="F151" s="41">
        <v>44161</v>
      </c>
      <c r="G151" s="41">
        <v>45225</v>
      </c>
      <c r="H151" s="12"/>
      <c r="I151" s="12"/>
      <c r="J151" s="12">
        <f t="shared" si="5"/>
        <v>0</v>
      </c>
      <c r="K151" s="28" t="s">
        <v>17</v>
      </c>
    </row>
    <row r="152" spans="1:12" ht="30.6" x14ac:dyDescent="0.3">
      <c r="A152" s="24" t="s">
        <v>132</v>
      </c>
      <c r="B152" s="25" t="s">
        <v>70</v>
      </c>
      <c r="C152" s="25" t="s">
        <v>134</v>
      </c>
      <c r="D152" s="54"/>
      <c r="E152" s="41">
        <v>44161</v>
      </c>
      <c r="F152" s="41">
        <v>44161</v>
      </c>
      <c r="G152" s="41">
        <v>45225</v>
      </c>
      <c r="H152" s="12"/>
      <c r="I152" s="12"/>
      <c r="J152" s="12">
        <f t="shared" si="5"/>
        <v>0</v>
      </c>
      <c r="K152" s="28" t="s">
        <v>17</v>
      </c>
    </row>
    <row r="153" spans="1:12" ht="30.6" x14ac:dyDescent="0.3">
      <c r="A153" s="24" t="s">
        <v>132</v>
      </c>
      <c r="B153" s="10" t="s">
        <v>105</v>
      </c>
      <c r="C153" s="25" t="s">
        <v>134</v>
      </c>
      <c r="D153" s="54"/>
      <c r="E153" s="41">
        <v>44161</v>
      </c>
      <c r="F153" s="41">
        <v>44161</v>
      </c>
      <c r="G153" s="41">
        <v>45225</v>
      </c>
      <c r="H153" s="12"/>
      <c r="I153" s="12"/>
      <c r="J153" s="12">
        <f t="shared" si="5"/>
        <v>0</v>
      </c>
      <c r="K153" s="28" t="s">
        <v>17</v>
      </c>
    </row>
    <row r="154" spans="1:12" ht="30.6" x14ac:dyDescent="0.3">
      <c r="A154" s="24" t="s">
        <v>132</v>
      </c>
      <c r="B154" s="25" t="s">
        <v>100</v>
      </c>
      <c r="C154" s="25" t="s">
        <v>134</v>
      </c>
      <c r="D154" s="54"/>
      <c r="E154" s="41">
        <v>44161</v>
      </c>
      <c r="F154" s="41">
        <v>44161</v>
      </c>
      <c r="G154" s="41">
        <v>45225</v>
      </c>
      <c r="H154" s="12"/>
      <c r="I154" s="12"/>
      <c r="J154" s="12">
        <f t="shared" si="5"/>
        <v>0</v>
      </c>
      <c r="K154" s="28" t="s">
        <v>17</v>
      </c>
    </row>
    <row r="155" spans="1:12" ht="30.6" x14ac:dyDescent="0.3">
      <c r="A155" s="24" t="s">
        <v>132</v>
      </c>
      <c r="B155" s="25" t="s">
        <v>102</v>
      </c>
      <c r="C155" s="25" t="s">
        <v>134</v>
      </c>
      <c r="D155" s="54"/>
      <c r="E155" s="41">
        <v>44161</v>
      </c>
      <c r="F155" s="41">
        <v>44161</v>
      </c>
      <c r="G155" s="41">
        <v>45225</v>
      </c>
      <c r="H155" s="12"/>
      <c r="I155" s="12"/>
      <c r="J155" s="12">
        <f t="shared" si="5"/>
        <v>0</v>
      </c>
      <c r="K155" s="28" t="s">
        <v>17</v>
      </c>
    </row>
    <row r="156" spans="1:12" ht="30.6" x14ac:dyDescent="0.3">
      <c r="A156" s="24" t="s">
        <v>132</v>
      </c>
      <c r="B156" s="1" t="s">
        <v>137</v>
      </c>
      <c r="C156" s="25" t="s">
        <v>134</v>
      </c>
      <c r="D156" s="54"/>
      <c r="E156" s="41">
        <v>44161</v>
      </c>
      <c r="F156" s="41">
        <v>44161</v>
      </c>
      <c r="G156" s="41">
        <v>45225</v>
      </c>
      <c r="H156" s="12"/>
      <c r="I156" s="12"/>
      <c r="J156" s="12">
        <f t="shared" si="5"/>
        <v>0</v>
      </c>
      <c r="K156" s="28" t="s">
        <v>17</v>
      </c>
    </row>
    <row r="157" spans="1:12" ht="30.6" x14ac:dyDescent="0.3">
      <c r="A157" s="24" t="s">
        <v>132</v>
      </c>
      <c r="B157" s="5" t="s">
        <v>138</v>
      </c>
      <c r="C157" s="25" t="s">
        <v>134</v>
      </c>
      <c r="D157" s="54"/>
      <c r="E157" s="41">
        <v>44161</v>
      </c>
      <c r="F157" s="41">
        <v>44161</v>
      </c>
      <c r="G157" s="41">
        <v>45225</v>
      </c>
      <c r="H157" s="12"/>
      <c r="I157" s="12"/>
      <c r="J157" s="12">
        <f t="shared" si="5"/>
        <v>0</v>
      </c>
      <c r="K157" s="28" t="s">
        <v>17</v>
      </c>
    </row>
    <row r="158" spans="1:12" ht="30.6" x14ac:dyDescent="0.3">
      <c r="A158" s="24" t="s">
        <v>132</v>
      </c>
      <c r="B158" s="5" t="s">
        <v>139</v>
      </c>
      <c r="C158" s="25" t="s">
        <v>134</v>
      </c>
      <c r="D158" s="54"/>
      <c r="E158" s="41">
        <v>44161</v>
      </c>
      <c r="F158" s="41">
        <v>44161</v>
      </c>
      <c r="G158" s="41">
        <v>45225</v>
      </c>
      <c r="H158" s="12"/>
      <c r="I158" s="12"/>
      <c r="J158" s="12">
        <f t="shared" si="5"/>
        <v>0</v>
      </c>
      <c r="K158" s="28" t="s">
        <v>17</v>
      </c>
    </row>
    <row r="159" spans="1:12" ht="30.6" x14ac:dyDescent="0.3">
      <c r="A159" s="24" t="s">
        <v>132</v>
      </c>
      <c r="B159" s="1" t="s">
        <v>140</v>
      </c>
      <c r="C159" s="25" t="s">
        <v>134</v>
      </c>
      <c r="D159" s="54"/>
      <c r="E159" s="41">
        <v>44161</v>
      </c>
      <c r="F159" s="41">
        <v>44161</v>
      </c>
      <c r="G159" s="41">
        <v>45225</v>
      </c>
      <c r="H159" s="12"/>
      <c r="I159" s="12"/>
      <c r="J159" s="12">
        <f t="shared" si="5"/>
        <v>0</v>
      </c>
      <c r="K159" s="28" t="s">
        <v>17</v>
      </c>
    </row>
    <row r="160" spans="1:12" ht="30.6" x14ac:dyDescent="0.3">
      <c r="A160" s="24" t="s">
        <v>132</v>
      </c>
      <c r="B160" s="25" t="s">
        <v>141</v>
      </c>
      <c r="C160" s="25" t="s">
        <v>134</v>
      </c>
      <c r="D160" s="54"/>
      <c r="E160" s="41">
        <v>44161</v>
      </c>
      <c r="F160" s="41">
        <v>44161</v>
      </c>
      <c r="G160" s="41">
        <v>45225</v>
      </c>
      <c r="H160" s="12"/>
      <c r="I160" s="12"/>
      <c r="J160" s="12">
        <f t="shared" si="5"/>
        <v>0</v>
      </c>
      <c r="K160" s="28" t="s">
        <v>17</v>
      </c>
    </row>
    <row r="161" spans="1:12" ht="21.6" customHeight="1" x14ac:dyDescent="0.3">
      <c r="A161" s="24" t="s">
        <v>111</v>
      </c>
      <c r="B161" s="25" t="s">
        <v>112</v>
      </c>
      <c r="C161" s="25" t="s">
        <v>113</v>
      </c>
      <c r="D161" s="54">
        <v>1996400</v>
      </c>
      <c r="E161" s="41">
        <v>44224</v>
      </c>
      <c r="F161" s="43">
        <v>44228</v>
      </c>
      <c r="G161" s="43">
        <v>44439</v>
      </c>
      <c r="H161" s="12">
        <v>1996400</v>
      </c>
      <c r="I161" s="12"/>
      <c r="J161" s="12">
        <f t="shared" si="5"/>
        <v>0</v>
      </c>
      <c r="K161" s="28" t="s">
        <v>17</v>
      </c>
    </row>
    <row r="162" spans="1:12" ht="13.2" customHeight="1" x14ac:dyDescent="0.3">
      <c r="A162" s="24" t="s">
        <v>114</v>
      </c>
      <c r="B162" s="25" t="s">
        <v>115</v>
      </c>
      <c r="C162" s="25" t="s">
        <v>116</v>
      </c>
      <c r="D162" s="54">
        <v>990000</v>
      </c>
      <c r="E162" s="41">
        <v>44228</v>
      </c>
      <c r="F162" s="43">
        <v>44235</v>
      </c>
      <c r="G162" s="43">
        <v>44416</v>
      </c>
      <c r="H162" s="12">
        <v>990000</v>
      </c>
      <c r="I162" s="12"/>
      <c r="J162" s="12">
        <f t="shared" si="5"/>
        <v>0</v>
      </c>
      <c r="K162" s="28" t="s">
        <v>17</v>
      </c>
    </row>
    <row r="163" spans="1:12" x14ac:dyDescent="0.3">
      <c r="A163" s="24" t="s">
        <v>117</v>
      </c>
      <c r="B163" s="25" t="s">
        <v>118</v>
      </c>
      <c r="C163" s="25" t="s">
        <v>119</v>
      </c>
      <c r="D163" s="54">
        <v>498982.56</v>
      </c>
      <c r="E163" s="41">
        <v>44245</v>
      </c>
      <c r="F163" s="43">
        <v>44252</v>
      </c>
      <c r="G163" s="43">
        <v>44432</v>
      </c>
      <c r="H163" s="12">
        <v>498982.56</v>
      </c>
      <c r="I163" s="12"/>
      <c r="J163" s="12">
        <f t="shared" si="5"/>
        <v>0</v>
      </c>
      <c r="K163" s="28" t="s">
        <v>17</v>
      </c>
    </row>
    <row r="164" spans="1:12" ht="20.399999999999999" x14ac:dyDescent="0.3">
      <c r="A164" s="24" t="s">
        <v>120</v>
      </c>
      <c r="B164" s="25" t="s">
        <v>121</v>
      </c>
      <c r="C164" s="25" t="s">
        <v>122</v>
      </c>
      <c r="D164" s="54" t="s">
        <v>123</v>
      </c>
      <c r="E164" s="41">
        <v>44246</v>
      </c>
      <c r="F164" s="43">
        <v>44252</v>
      </c>
      <c r="G164" s="43">
        <v>45346</v>
      </c>
      <c r="H164" s="12"/>
      <c r="I164" s="12"/>
      <c r="J164" s="12"/>
      <c r="K164" s="28" t="s">
        <v>17</v>
      </c>
      <c r="L164" s="5" t="s">
        <v>108</v>
      </c>
    </row>
    <row r="165" spans="1:12" ht="20.399999999999999" x14ac:dyDescent="0.3">
      <c r="A165" s="24" t="s">
        <v>120</v>
      </c>
      <c r="B165" s="25" t="s">
        <v>124</v>
      </c>
      <c r="C165" s="25" t="s">
        <v>122</v>
      </c>
      <c r="D165" s="54" t="s">
        <v>123</v>
      </c>
      <c r="E165" s="41">
        <v>44246</v>
      </c>
      <c r="F165" s="43">
        <v>44252</v>
      </c>
      <c r="G165" s="43">
        <v>45346</v>
      </c>
      <c r="H165" s="12"/>
      <c r="I165" s="12"/>
      <c r="J165" s="12"/>
      <c r="K165" s="28" t="s">
        <v>17</v>
      </c>
      <c r="L165" s="5" t="s">
        <v>108</v>
      </c>
    </row>
    <row r="166" spans="1:12" ht="20.399999999999999" x14ac:dyDescent="0.3">
      <c r="A166" s="24" t="s">
        <v>120</v>
      </c>
      <c r="B166" s="25" t="s">
        <v>125</v>
      </c>
      <c r="C166" s="25" t="s">
        <v>122</v>
      </c>
      <c r="D166" s="54" t="s">
        <v>123</v>
      </c>
      <c r="E166" s="41">
        <v>44246</v>
      </c>
      <c r="F166" s="43">
        <v>44252</v>
      </c>
      <c r="G166" s="43">
        <v>45346</v>
      </c>
      <c r="H166" s="12"/>
      <c r="I166" s="12"/>
      <c r="J166" s="12"/>
      <c r="K166" s="28" t="s">
        <v>17</v>
      </c>
      <c r="L166" s="5" t="s">
        <v>108</v>
      </c>
    </row>
    <row r="167" spans="1:12" ht="20.399999999999999" x14ac:dyDescent="0.3">
      <c r="A167" s="24" t="s">
        <v>126</v>
      </c>
      <c r="B167" s="25" t="s">
        <v>127</v>
      </c>
      <c r="C167" s="25" t="s">
        <v>128</v>
      </c>
      <c r="D167" s="54">
        <v>0.12</v>
      </c>
      <c r="E167" s="41">
        <v>44246</v>
      </c>
      <c r="F167" s="43">
        <v>44256</v>
      </c>
      <c r="G167" s="43">
        <v>45350</v>
      </c>
      <c r="H167" s="12"/>
      <c r="I167" s="12"/>
      <c r="J167" s="12"/>
      <c r="K167" s="28" t="s">
        <v>17</v>
      </c>
      <c r="L167" s="5" t="s">
        <v>108</v>
      </c>
    </row>
    <row r="168" spans="1:12" ht="23.4" customHeight="1" x14ac:dyDescent="0.3">
      <c r="A168" s="24" t="s">
        <v>129</v>
      </c>
      <c r="B168" s="25" t="s">
        <v>130</v>
      </c>
      <c r="C168" s="25" t="s">
        <v>131</v>
      </c>
      <c r="D168" s="54">
        <v>1459.21</v>
      </c>
      <c r="E168" s="41">
        <v>44278</v>
      </c>
      <c r="F168" s="43">
        <v>44280</v>
      </c>
      <c r="G168" s="43">
        <v>45346</v>
      </c>
      <c r="H168" s="12"/>
      <c r="I168" s="12"/>
      <c r="J168" s="12"/>
      <c r="K168" s="28" t="s">
        <v>17</v>
      </c>
      <c r="L168" s="5" t="s">
        <v>108</v>
      </c>
    </row>
    <row r="169" spans="1:12" ht="23.4" customHeight="1" x14ac:dyDescent="0.3">
      <c r="A169" s="24" t="s">
        <v>176</v>
      </c>
      <c r="B169" s="25" t="s">
        <v>36</v>
      </c>
      <c r="C169" s="25" t="s">
        <v>177</v>
      </c>
      <c r="D169" s="54">
        <v>300000</v>
      </c>
      <c r="E169" s="41">
        <v>44335</v>
      </c>
      <c r="F169" s="43">
        <v>44342</v>
      </c>
      <c r="G169" s="43">
        <v>44525</v>
      </c>
      <c r="H169" s="12">
        <v>300000</v>
      </c>
      <c r="I169" s="12"/>
      <c r="J169" s="12">
        <f>D169-H169</f>
        <v>0</v>
      </c>
      <c r="K169" s="28" t="s">
        <v>17</v>
      </c>
      <c r="L169" s="5"/>
    </row>
    <row r="170" spans="1:12" ht="23.4" customHeight="1" x14ac:dyDescent="0.3">
      <c r="A170" s="24" t="s">
        <v>179</v>
      </c>
      <c r="B170" s="25" t="s">
        <v>180</v>
      </c>
      <c r="C170" s="25" t="s">
        <v>178</v>
      </c>
      <c r="D170" s="54">
        <v>282814.78999999998</v>
      </c>
      <c r="E170" s="41">
        <v>44335</v>
      </c>
      <c r="F170" s="43">
        <v>44342</v>
      </c>
      <c r="G170" s="43">
        <v>44706</v>
      </c>
      <c r="H170" s="12">
        <v>0</v>
      </c>
      <c r="I170" s="12"/>
      <c r="J170" s="12">
        <f t="shared" ref="J170:J185" si="6">D170-H170</f>
        <v>282814.78999999998</v>
      </c>
      <c r="K170" s="28" t="s">
        <v>17</v>
      </c>
      <c r="L170" s="5"/>
    </row>
    <row r="171" spans="1:12" ht="23.4" customHeight="1" x14ac:dyDescent="0.3">
      <c r="A171" s="24" t="s">
        <v>181</v>
      </c>
      <c r="B171" s="25" t="s">
        <v>182</v>
      </c>
      <c r="C171" s="25" t="s">
        <v>183</v>
      </c>
      <c r="D171" s="54">
        <v>376399.2</v>
      </c>
      <c r="E171" s="41">
        <v>44335</v>
      </c>
      <c r="F171" s="43">
        <v>44342</v>
      </c>
      <c r="G171" s="43">
        <v>44525</v>
      </c>
      <c r="H171" s="12">
        <v>0</v>
      </c>
      <c r="I171" s="12"/>
      <c r="J171" s="12">
        <f t="shared" si="6"/>
        <v>376399.2</v>
      </c>
      <c r="K171" s="28" t="s">
        <v>17</v>
      </c>
      <c r="L171" s="5"/>
    </row>
    <row r="172" spans="1:12" ht="23.4" customHeight="1" x14ac:dyDescent="0.3">
      <c r="A172" s="24" t="s">
        <v>184</v>
      </c>
      <c r="B172" s="25" t="s">
        <v>187</v>
      </c>
      <c r="C172" s="25" t="s">
        <v>185</v>
      </c>
      <c r="D172" s="54">
        <v>640000</v>
      </c>
      <c r="E172" s="41">
        <v>44335</v>
      </c>
      <c r="F172" s="43">
        <v>44342</v>
      </c>
      <c r="G172" s="43">
        <v>44525</v>
      </c>
      <c r="H172" s="12">
        <v>0</v>
      </c>
      <c r="I172" s="12"/>
      <c r="J172" s="12">
        <f t="shared" si="6"/>
        <v>640000</v>
      </c>
      <c r="K172" s="28" t="s">
        <v>17</v>
      </c>
      <c r="L172" s="5"/>
    </row>
    <row r="173" spans="1:12" ht="14.4" customHeight="1" x14ac:dyDescent="0.3">
      <c r="A173" s="24" t="s">
        <v>147</v>
      </c>
      <c r="B173" s="25" t="s">
        <v>156</v>
      </c>
      <c r="C173" s="25" t="s">
        <v>157</v>
      </c>
      <c r="D173" s="54">
        <v>12490385.300000001</v>
      </c>
      <c r="E173" s="41">
        <v>44344</v>
      </c>
      <c r="F173" s="43">
        <v>44361</v>
      </c>
      <c r="G173" s="43">
        <v>45090</v>
      </c>
      <c r="H173" s="12"/>
      <c r="I173" s="12"/>
      <c r="J173" s="12">
        <f t="shared" si="6"/>
        <v>12490385.300000001</v>
      </c>
      <c r="K173" s="28" t="s">
        <v>17</v>
      </c>
      <c r="L173" s="5"/>
    </row>
    <row r="174" spans="1:12" ht="20.399999999999999" x14ac:dyDescent="0.3">
      <c r="A174" s="1" t="s">
        <v>171</v>
      </c>
      <c r="B174" s="1" t="s">
        <v>169</v>
      </c>
      <c r="C174" s="49" t="s">
        <v>170</v>
      </c>
      <c r="D174" s="57">
        <v>800000</v>
      </c>
      <c r="E174" s="41">
        <v>44344</v>
      </c>
      <c r="F174" s="43">
        <v>44354</v>
      </c>
      <c r="G174" s="43">
        <v>44536</v>
      </c>
      <c r="H174" s="12">
        <v>0</v>
      </c>
      <c r="I174" s="12"/>
      <c r="J174" s="12">
        <f t="shared" si="6"/>
        <v>800000</v>
      </c>
      <c r="K174" s="28" t="s">
        <v>17</v>
      </c>
      <c r="L174" s="5"/>
    </row>
    <row r="175" spans="1:12" ht="13.2" customHeight="1" x14ac:dyDescent="0.3">
      <c r="A175" s="10" t="s">
        <v>95</v>
      </c>
      <c r="B175" s="10" t="s">
        <v>172</v>
      </c>
      <c r="C175" s="50" t="s">
        <v>174</v>
      </c>
      <c r="D175" s="58">
        <v>4750000</v>
      </c>
      <c r="E175" s="41">
        <v>44344</v>
      </c>
      <c r="F175" s="43">
        <v>44354</v>
      </c>
      <c r="G175" s="43">
        <v>44536</v>
      </c>
      <c r="H175" s="12">
        <v>4750000</v>
      </c>
      <c r="I175" s="12"/>
      <c r="J175" s="12">
        <f t="shared" si="6"/>
        <v>0</v>
      </c>
      <c r="K175" s="28" t="s">
        <v>17</v>
      </c>
      <c r="L175" s="5"/>
    </row>
    <row r="176" spans="1:12" ht="15.6" customHeight="1" x14ac:dyDescent="0.3">
      <c r="A176" s="24" t="s">
        <v>143</v>
      </c>
      <c r="B176" s="25" t="s">
        <v>152</v>
      </c>
      <c r="C176" s="25" t="s">
        <v>153</v>
      </c>
      <c r="D176" s="54">
        <v>29089647.109999999</v>
      </c>
      <c r="E176" s="41">
        <v>44350</v>
      </c>
      <c r="F176" s="43">
        <v>44361</v>
      </c>
      <c r="G176" s="43">
        <v>45090</v>
      </c>
      <c r="H176" s="12">
        <v>1233109.44</v>
      </c>
      <c r="I176" s="12"/>
      <c r="J176" s="12">
        <f t="shared" si="6"/>
        <v>27856537.669999998</v>
      </c>
      <c r="K176" s="28" t="s">
        <v>17</v>
      </c>
      <c r="L176" s="5"/>
    </row>
    <row r="177" spans="1:12" x14ac:dyDescent="0.3">
      <c r="A177" s="24" t="s">
        <v>144</v>
      </c>
      <c r="B177" s="25" t="s">
        <v>154</v>
      </c>
      <c r="C177" s="25" t="s">
        <v>155</v>
      </c>
      <c r="D177" s="54">
        <v>16281672.800000001</v>
      </c>
      <c r="E177" s="41">
        <v>44351</v>
      </c>
      <c r="F177" s="43">
        <v>44361</v>
      </c>
      <c r="G177" s="43">
        <v>45090</v>
      </c>
      <c r="H177" s="12">
        <v>1659208.5</v>
      </c>
      <c r="I177" s="12"/>
      <c r="J177" s="12">
        <f t="shared" si="6"/>
        <v>14622464.300000001</v>
      </c>
      <c r="K177" s="28" t="s">
        <v>17</v>
      </c>
      <c r="L177" s="5"/>
    </row>
    <row r="178" spans="1:12" ht="20.399999999999999" x14ac:dyDescent="0.3">
      <c r="A178" s="24" t="s">
        <v>145</v>
      </c>
      <c r="B178" s="25" t="s">
        <v>158</v>
      </c>
      <c r="C178" s="25" t="s">
        <v>159</v>
      </c>
      <c r="D178" s="54">
        <v>23498851.550000001</v>
      </c>
      <c r="E178" s="41">
        <v>44350</v>
      </c>
      <c r="F178" s="43">
        <v>44361</v>
      </c>
      <c r="G178" s="43">
        <v>45090</v>
      </c>
      <c r="H178" s="12">
        <v>666666.67000000004</v>
      </c>
      <c r="I178" s="12"/>
      <c r="J178" s="12">
        <f t="shared" si="6"/>
        <v>22832184.879999999</v>
      </c>
      <c r="K178" s="28" t="s">
        <v>17</v>
      </c>
      <c r="L178" s="5"/>
    </row>
    <row r="179" spans="1:12" ht="15.6" customHeight="1" x14ac:dyDescent="0.3">
      <c r="A179" s="24" t="s">
        <v>146</v>
      </c>
      <c r="B179" s="25" t="s">
        <v>150</v>
      </c>
      <c r="C179" s="25" t="s">
        <v>151</v>
      </c>
      <c r="D179" s="54">
        <v>21763876.5</v>
      </c>
      <c r="E179" s="41">
        <v>44350</v>
      </c>
      <c r="F179" s="43">
        <v>44361</v>
      </c>
      <c r="G179" s="43">
        <v>45090</v>
      </c>
      <c r="H179" s="12">
        <v>1833191.54</v>
      </c>
      <c r="I179" s="12"/>
      <c r="J179" s="12">
        <f t="shared" si="6"/>
        <v>19930684.960000001</v>
      </c>
      <c r="K179" s="28" t="s">
        <v>17</v>
      </c>
      <c r="L179" s="5"/>
    </row>
    <row r="180" spans="1:12" ht="13.2" customHeight="1" x14ac:dyDescent="0.3">
      <c r="A180" s="24" t="s">
        <v>142</v>
      </c>
      <c r="B180" s="25" t="s">
        <v>148</v>
      </c>
      <c r="C180" s="25" t="s">
        <v>149</v>
      </c>
      <c r="D180" s="54">
        <v>12690234.380000001</v>
      </c>
      <c r="E180" s="41">
        <v>44349</v>
      </c>
      <c r="F180" s="43">
        <v>44361</v>
      </c>
      <c r="G180" s="43">
        <v>45090</v>
      </c>
      <c r="H180" s="12">
        <v>995197.36</v>
      </c>
      <c r="I180" s="12"/>
      <c r="J180" s="12">
        <f t="shared" si="6"/>
        <v>11695037.020000001</v>
      </c>
      <c r="K180" s="28" t="s">
        <v>17</v>
      </c>
      <c r="L180" s="5"/>
    </row>
    <row r="181" spans="1:12" ht="24.6" customHeight="1" x14ac:dyDescent="0.3">
      <c r="A181" s="24" t="s">
        <v>186</v>
      </c>
      <c r="B181" s="25" t="s">
        <v>187</v>
      </c>
      <c r="C181" s="25" t="s">
        <v>188</v>
      </c>
      <c r="D181" s="54">
        <v>800000</v>
      </c>
      <c r="E181" s="41">
        <v>44358</v>
      </c>
      <c r="F181" s="43">
        <v>44361</v>
      </c>
      <c r="G181" s="43">
        <v>44543</v>
      </c>
      <c r="H181" s="12">
        <v>0</v>
      </c>
      <c r="I181" s="12"/>
      <c r="J181" s="12">
        <f t="shared" si="6"/>
        <v>800000</v>
      </c>
      <c r="K181" s="28" t="s">
        <v>17</v>
      </c>
      <c r="L181" s="5"/>
    </row>
    <row r="182" spans="1:12" ht="16.2" customHeight="1" x14ac:dyDescent="0.3">
      <c r="A182" s="24" t="s">
        <v>160</v>
      </c>
      <c r="B182" s="25" t="s">
        <v>161</v>
      </c>
      <c r="C182" s="25" t="s">
        <v>162</v>
      </c>
      <c r="D182" s="54">
        <v>759870</v>
      </c>
      <c r="E182" s="41">
        <v>44358</v>
      </c>
      <c r="F182" s="43">
        <v>44361</v>
      </c>
      <c r="G182" s="43">
        <v>44543</v>
      </c>
      <c r="H182" s="12">
        <v>0</v>
      </c>
      <c r="I182" s="12"/>
      <c r="J182" s="12">
        <f t="shared" si="6"/>
        <v>759870</v>
      </c>
      <c r="K182" s="28" t="s">
        <v>17</v>
      </c>
      <c r="L182" s="5"/>
    </row>
    <row r="183" spans="1:12" x14ac:dyDescent="0.3">
      <c r="A183" s="1" t="s">
        <v>53</v>
      </c>
      <c r="B183" s="1" t="s">
        <v>110</v>
      </c>
      <c r="C183" s="5" t="s">
        <v>163</v>
      </c>
      <c r="D183" s="57">
        <v>797071</v>
      </c>
      <c r="E183" s="41">
        <v>44358</v>
      </c>
      <c r="F183" s="43">
        <v>44361</v>
      </c>
      <c r="G183" s="43">
        <v>44543</v>
      </c>
      <c r="H183" s="12">
        <v>0</v>
      </c>
      <c r="I183" s="12"/>
      <c r="J183" s="12">
        <f>D183-H183</f>
        <v>797071</v>
      </c>
      <c r="K183" s="28" t="s">
        <v>17</v>
      </c>
      <c r="L183" s="5"/>
    </row>
    <row r="184" spans="1:12" ht="21" customHeight="1" x14ac:dyDescent="0.3">
      <c r="A184" s="1" t="s">
        <v>166</v>
      </c>
      <c r="B184" s="5" t="s">
        <v>164</v>
      </c>
      <c r="C184" s="1" t="s">
        <v>165</v>
      </c>
      <c r="D184" s="57">
        <v>1200000</v>
      </c>
      <c r="E184" s="41">
        <v>44358</v>
      </c>
      <c r="F184" s="43">
        <v>44361</v>
      </c>
      <c r="G184" s="43">
        <v>44543</v>
      </c>
      <c r="H184" s="12">
        <v>0</v>
      </c>
      <c r="I184" s="12"/>
      <c r="J184" s="12">
        <f t="shared" si="6"/>
        <v>1200000</v>
      </c>
      <c r="K184" s="28" t="s">
        <v>17</v>
      </c>
      <c r="L184" s="5"/>
    </row>
    <row r="185" spans="1:12" ht="21.6" customHeight="1" x14ac:dyDescent="0.3">
      <c r="A185" s="1" t="s">
        <v>168</v>
      </c>
      <c r="B185" s="1" t="s">
        <v>173</v>
      </c>
      <c r="C185" s="51" t="s">
        <v>167</v>
      </c>
      <c r="D185" s="57">
        <v>345000</v>
      </c>
      <c r="E185" s="41">
        <v>44358</v>
      </c>
      <c r="F185" s="43">
        <v>44361</v>
      </c>
      <c r="G185" s="43">
        <v>44543</v>
      </c>
      <c r="H185" s="12">
        <v>0</v>
      </c>
      <c r="I185" s="12"/>
      <c r="J185" s="12">
        <f t="shared" si="6"/>
        <v>345000</v>
      </c>
      <c r="K185" s="28" t="s">
        <v>17</v>
      </c>
      <c r="L185" s="5"/>
    </row>
    <row r="186" spans="1:12" x14ac:dyDescent="0.3">
      <c r="A186" s="2"/>
      <c r="B186" s="3"/>
      <c r="C186" s="3"/>
      <c r="D186" s="15"/>
      <c r="E186" s="17"/>
      <c r="F186" s="19"/>
      <c r="G186" s="19"/>
      <c r="H186" s="12"/>
      <c r="I186" s="12"/>
      <c r="J186" s="12"/>
      <c r="K186" s="22"/>
      <c r="L186" s="5"/>
    </row>
    <row r="187" spans="1:12" s="9" customFormat="1" x14ac:dyDescent="0.3">
      <c r="D187" s="11"/>
      <c r="H187" s="11"/>
      <c r="I187" s="11"/>
      <c r="J187" s="11"/>
      <c r="L187" s="23"/>
    </row>
    <row r="188" spans="1:12" x14ac:dyDescent="0.3">
      <c r="A188" s="7"/>
      <c r="B188" s="8"/>
      <c r="C188" s="8"/>
      <c r="D188" s="16"/>
      <c r="E188" s="18"/>
      <c r="F188" s="20"/>
      <c r="G188" s="20"/>
      <c r="H188" s="13"/>
      <c r="I188" s="13"/>
      <c r="J188" s="13"/>
      <c r="K188" s="4"/>
      <c r="L188" s="5"/>
    </row>
    <row r="189" spans="1:12" x14ac:dyDescent="0.3">
      <c r="A189" s="7"/>
      <c r="B189" s="8"/>
      <c r="C189" s="8"/>
      <c r="D189" s="16"/>
      <c r="E189" s="18"/>
      <c r="F189" s="20"/>
      <c r="G189" s="20"/>
      <c r="H189" s="13"/>
      <c r="I189" s="13"/>
      <c r="J189" s="13"/>
      <c r="K189" s="4"/>
      <c r="L189" s="5"/>
    </row>
  </sheetData>
  <pageMargins left="0.7" right="0.7" top="0.75" bottom="0.75" header="0.3" footer="0.3"/>
  <pageSetup scale="5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GLM CONTRACT REGISTER JUNE 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Mkansi</dc:creator>
  <cp:lastModifiedBy>Tsakani Mtebule</cp:lastModifiedBy>
  <cp:lastPrinted>2021-09-01T14:38:07Z</cp:lastPrinted>
  <dcterms:created xsi:type="dcterms:W3CDTF">2012-08-14T13:39:25Z</dcterms:created>
  <dcterms:modified xsi:type="dcterms:W3CDTF">2021-09-08T07:12:41Z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6c7d02b-784c-4743-8e38-cb3d4d1fb4ac_Enabled">
    <vt:lpwstr>true</vt:lpwstr>
  </property>
  <property fmtid="{D5CDD505-2E9C-101B-9397-08002B2CF9AE}" pid="3" name="MSIP_Label_66c7d02b-784c-4743-8e38-cb3d4d1fb4ac_SetDate">
    <vt:lpwstr>2021-08-25T19:42:45Z</vt:lpwstr>
  </property>
  <property fmtid="{D5CDD505-2E9C-101B-9397-08002B2CF9AE}" pid="4" name="MSIP_Label_66c7d02b-784c-4743-8e38-cb3d4d1fb4ac_Method">
    <vt:lpwstr>Privileged</vt:lpwstr>
  </property>
  <property fmtid="{D5CDD505-2E9C-101B-9397-08002B2CF9AE}" pid="5" name="MSIP_Label_66c7d02b-784c-4743-8e38-cb3d4d1fb4ac_Name">
    <vt:lpwstr>General Information</vt:lpwstr>
  </property>
  <property fmtid="{D5CDD505-2E9C-101B-9397-08002B2CF9AE}" pid="6" name="MSIP_Label_66c7d02b-784c-4743-8e38-cb3d4d1fb4ac_SiteId">
    <vt:lpwstr>e858e8dd-6a47-41a5-a409-16895dfdfe09</vt:lpwstr>
  </property>
  <property fmtid="{D5CDD505-2E9C-101B-9397-08002B2CF9AE}" pid="7" name="MSIP_Label_66c7d02b-784c-4743-8e38-cb3d4d1fb4ac_ActionId">
    <vt:lpwstr>c5c2d817-0cef-493d-9e9a-7de0d495799b</vt:lpwstr>
  </property>
  <property fmtid="{D5CDD505-2E9C-101B-9397-08002B2CF9AE}" pid="8" name="MSIP_Label_66c7d02b-784c-4743-8e38-cb3d4d1fb4ac_ContentBits">
    <vt:lpwstr>0</vt:lpwstr>
  </property>
</Properties>
</file>